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EE5AC75D-0BBA-4143-9E69-5CCD2334F821}" xr6:coauthVersionLast="47" xr6:coauthVersionMax="47" xr10:uidLastSave="{00000000-0000-0000-0000-000000000000}"/>
  <bookViews>
    <workbookView xWindow="-120" yWindow="-120" windowWidth="29040" windowHeight="17640" xr2:uid="{930D8675-8C71-4ED2-9B35-9F2113A33EE9}"/>
  </bookViews>
  <sheets>
    <sheet name="Příjmy k 31.12.2020" sheetId="1" r:id="rId1"/>
    <sheet name="Výdaje k 31.12.2020" sheetId="2" r:id="rId2"/>
  </sheets>
  <definedNames>
    <definedName name="_xlnm.Print_Area" localSheetId="1">'Výdaje k 31.12.2020'!$A$1:$G$46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2" i="1" l="1"/>
  <c r="D7" i="2"/>
  <c r="E41" i="2" l="1"/>
  <c r="E38" i="2"/>
  <c r="D38" i="2"/>
  <c r="C38" i="2"/>
  <c r="E37" i="2"/>
  <c r="D37" i="2"/>
  <c r="C37" i="2"/>
  <c r="C39" i="2" s="1"/>
  <c r="C44" i="2" s="1"/>
  <c r="C41" i="2" s="1"/>
  <c r="G36" i="2"/>
  <c r="G35" i="2"/>
  <c r="F35" i="2"/>
  <c r="E34" i="2"/>
  <c r="G34" i="2" s="1"/>
  <c r="D34" i="2"/>
  <c r="C34" i="2"/>
  <c r="G33" i="2"/>
  <c r="F33" i="2"/>
  <c r="G32" i="2"/>
  <c r="F32" i="2"/>
  <c r="E31" i="2"/>
  <c r="G31" i="2" s="1"/>
  <c r="D31" i="2"/>
  <c r="C31" i="2"/>
  <c r="G30" i="2"/>
  <c r="F30" i="2"/>
  <c r="G29" i="2"/>
  <c r="F29" i="2"/>
  <c r="F28" i="2"/>
  <c r="E28" i="2"/>
  <c r="G28" i="2" s="1"/>
  <c r="D28" i="2"/>
  <c r="C28" i="2"/>
  <c r="G27" i="2"/>
  <c r="G26" i="2"/>
  <c r="F26" i="2"/>
  <c r="F25" i="2"/>
  <c r="E25" i="2"/>
  <c r="G25" i="2" s="1"/>
  <c r="D25" i="2"/>
  <c r="C25" i="2"/>
  <c r="G24" i="2"/>
  <c r="G23" i="2"/>
  <c r="F23" i="2"/>
  <c r="F22" i="2"/>
  <c r="E22" i="2"/>
  <c r="G22" i="2" s="1"/>
  <c r="D22" i="2"/>
  <c r="C22" i="2"/>
  <c r="G21" i="2"/>
  <c r="G20" i="2"/>
  <c r="F20" i="2"/>
  <c r="F19" i="2"/>
  <c r="E19" i="2"/>
  <c r="G19" i="2" s="1"/>
  <c r="D19" i="2"/>
  <c r="C19" i="2"/>
  <c r="G18" i="2"/>
  <c r="F18" i="2"/>
  <c r="G17" i="2"/>
  <c r="F17" i="2"/>
  <c r="G16" i="2"/>
  <c r="E16" i="2"/>
  <c r="D16" i="2"/>
  <c r="C16" i="2"/>
  <c r="F16" i="2" s="1"/>
  <c r="G15" i="2"/>
  <c r="F15" i="2"/>
  <c r="G14" i="2"/>
  <c r="F14" i="2"/>
  <c r="E13" i="2"/>
  <c r="F13" i="2" s="1"/>
  <c r="D13" i="2"/>
  <c r="G13" i="2" s="1"/>
  <c r="C13" i="2"/>
  <c r="G12" i="2"/>
  <c r="F12" i="2"/>
  <c r="G11" i="2"/>
  <c r="F11" i="2"/>
  <c r="E10" i="2"/>
  <c r="G10" i="2" s="1"/>
  <c r="D10" i="2"/>
  <c r="C10" i="2"/>
  <c r="G9" i="2"/>
  <c r="F9" i="2"/>
  <c r="G8" i="2"/>
  <c r="F8" i="2"/>
  <c r="E7" i="2"/>
  <c r="F7" i="2" s="1"/>
  <c r="C7" i="2"/>
  <c r="F44" i="1"/>
  <c r="F43" i="1"/>
  <c r="E43" i="1"/>
  <c r="F42" i="1"/>
  <c r="F40" i="1"/>
  <c r="E38" i="1"/>
  <c r="C34" i="1"/>
  <c r="C45" i="1" s="1"/>
  <c r="D40" i="2" s="1"/>
  <c r="B34" i="1"/>
  <c r="F28" i="1"/>
  <c r="E28" i="1"/>
  <c r="F27" i="1"/>
  <c r="F26" i="1"/>
  <c r="F25" i="1"/>
  <c r="F24" i="1"/>
  <c r="E24" i="1"/>
  <c r="F23" i="1"/>
  <c r="E23" i="1"/>
  <c r="F22" i="1"/>
  <c r="E22" i="1"/>
  <c r="F21" i="1"/>
  <c r="E21" i="1"/>
  <c r="F20" i="1"/>
  <c r="E20" i="1"/>
  <c r="D19" i="1"/>
  <c r="E19" i="1" s="1"/>
  <c r="C19" i="1"/>
  <c r="B19" i="1"/>
  <c r="F17" i="1"/>
  <c r="E17" i="1"/>
  <c r="F15" i="1"/>
  <c r="E15" i="1"/>
  <c r="F14" i="1"/>
  <c r="E14" i="1"/>
  <c r="F13" i="1"/>
  <c r="E13" i="1"/>
  <c r="F12" i="1"/>
  <c r="E12" i="1"/>
  <c r="F11" i="1"/>
  <c r="E11" i="1"/>
  <c r="F10" i="1"/>
  <c r="E10" i="1"/>
  <c r="D10" i="1"/>
  <c r="C10" i="1"/>
  <c r="B10" i="1"/>
  <c r="B45" i="1" s="1"/>
  <c r="C9" i="1"/>
  <c r="G38" i="2" l="1"/>
  <c r="D39" i="2"/>
  <c r="D44" i="2" s="1"/>
  <c r="D41" i="2" s="1"/>
  <c r="G41" i="2" s="1"/>
  <c r="E39" i="2"/>
  <c r="F38" i="2"/>
  <c r="G7" i="2"/>
  <c r="F36" i="1"/>
  <c r="D34" i="1"/>
  <c r="E34" i="1" s="1"/>
  <c r="F39" i="2"/>
  <c r="F10" i="2"/>
  <c r="F31" i="2"/>
  <c r="F34" i="2"/>
  <c r="F37" i="2"/>
  <c r="G37" i="2"/>
  <c r="E36" i="1"/>
  <c r="F19" i="1"/>
  <c r="F34" i="1"/>
  <c r="F38" i="1"/>
  <c r="D45" i="1"/>
  <c r="E40" i="2" s="1"/>
  <c r="G40" i="2" s="1"/>
  <c r="G44" i="2" l="1"/>
  <c r="G39" i="2"/>
  <c r="F45" i="1"/>
  <c r="E45" i="1"/>
</calcChain>
</file>

<file path=xl/sharedStrings.xml><?xml version="1.0" encoding="utf-8"?>
<sst xmlns="http://schemas.openxmlformats.org/spreadsheetml/2006/main" count="150" uniqueCount="88">
  <si>
    <t>str. 1/2</t>
  </si>
  <si>
    <t>Schválený</t>
  </si>
  <si>
    <t>Skutečnost</t>
  </si>
  <si>
    <t>%</t>
  </si>
  <si>
    <t xml:space="preserve">Příjmy </t>
  </si>
  <si>
    <t>rozpočet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</si>
  <si>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</si>
  <si>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</si>
  <si>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</si>
  <si>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</si>
  <si>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</si>
  <si>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</si>
  <si>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</si>
  <si>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</si>
  <si>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</si>
  <si>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</si>
  <si>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</si>
  <si>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</si>
  <si>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</si>
  <si>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</si>
  <si>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</si>
  <si>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ost. přijaté vratky transferů</t>
  </si>
  <si>
    <t xml:space="preserve">           pol. 2324 - přijaté nekapitálové příspěvky a náhrady</t>
  </si>
  <si>
    <t xml:space="preserve">           pol. 232x - ostatní nedaňové příjmy</t>
  </si>
  <si>
    <t xml:space="preserve">           pol. 2460 - splátky půjčených prostředků od obyvatelstva</t>
  </si>
  <si>
    <t>Třída 3 - kapitálové příjmy</t>
  </si>
  <si>
    <t>Třída 4 - přijaté dotace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</si>
  <si>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</si>
  <si>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</si>
  <si>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</si>
  <si>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</si>
  <si>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</si>
  <si>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</si>
  <si>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</si>
  <si>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</si>
  <si>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</si>
  <si>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</si>
  <si>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</si>
  <si>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</si>
  <si>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</si>
  <si>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</si>
  <si>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</si>
  <si>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</si>
  <si>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</si>
  <si>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</si>
  <si>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</si>
  <si>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</si>
  <si>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</si>
  <si>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</si>
  <si>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</si>
  <si>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</si>
  <si>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</si>
  <si>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</si>
  <si>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</si>
  <si>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</si>
  <si>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</si>
  <si>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</si>
  <si>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</si>
  <si>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</si>
  <si>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</si>
  <si>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</si>
  <si>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</si>
  <si>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</si>
  <si>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8118 -  aktivní krát. operace řízení likvidity (cenné papíry)</t>
  </si>
  <si>
    <t xml:space="preserve">            pol. 8901 - opravné položky k peněžním operacím</t>
  </si>
  <si>
    <t xml:space="preserve">                             (v tis. Kč)</t>
  </si>
  <si>
    <t xml:space="preserve">            pol. 8115 - změna stavu krátkodobých prostředků 
                             na bankovních účtech </t>
  </si>
  <si>
    <t>(v tis. Kč)</t>
  </si>
  <si>
    <t>Rozpočet</t>
  </si>
  <si>
    <t>upravený</t>
  </si>
  <si>
    <t>na rok 2020</t>
  </si>
  <si>
    <t xml:space="preserve">            pol. 1342 - místní poplatek z pobytu</t>
  </si>
  <si>
    <t xml:space="preserve">            pol. 1349 - zrušené místní poplatky</t>
  </si>
  <si>
    <t xml:space="preserve">           pol. 2322 - přijaté pojistné náhrady</t>
  </si>
  <si>
    <t xml:space="preserve">                           na výkon státní správy (ZJ 900)</t>
  </si>
  <si>
    <t xml:space="preserve">                           dotační vztah k městské části Praha 8 (ZJ 921)</t>
  </si>
  <si>
    <t xml:space="preserve">                           dotační vztah k městské části Praha 8 (SR, EU, spolupod. HMP)</t>
  </si>
  <si>
    <t xml:space="preserve">                           dotační vztah k městské části Praha 8 (HMP)</t>
  </si>
  <si>
    <t xml:space="preserve">           pol. 4251 - investiční převody mezi hl.městem Prahou a MĆ Praha 8</t>
  </si>
  <si>
    <t>x</t>
  </si>
  <si>
    <t xml:space="preserve">   Plnění rozpočtu městské části Praha 8 za leden až prosinec 2020</t>
  </si>
  <si>
    <t>k 31.12.2020</t>
  </si>
  <si>
    <t xml:space="preserve">           pol. 2321 - přijaté neinvestiční dary (účet "COVID-19" a účet "FR MČ")</t>
  </si>
  <si>
    <t xml:space="preserve"> 31.12.2020</t>
  </si>
  <si>
    <t>k</t>
  </si>
  <si>
    <t>ze dne 16. června 2021</t>
  </si>
  <si>
    <t>Zastupitelstva městské části Praha 8</t>
  </si>
  <si>
    <t>Příloha č. 2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</si>
</sst>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 ;[Red]\-#,##0.00\ 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9"/>
      <color rgb="FFFF000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2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14" fillId="2" borderId="0" xfId="1" applyFont="1" applyFill="1" applyAlignment="1">
      <alignment horizontal="left"/>
    </xf>
    <xf numFmtId="0" fontId="1" fillId="0" borderId="0" xfId="1" applyAlignment="1">
      <alignment horizontal="right"/>
    </xf>
    <xf numFmtId="0" fontId="1" fillId="0" borderId="38" xfId="1" applyBorder="1"/>
    <xf numFmtId="0" fontId="1" fillId="0" borderId="4" xfId="1" applyBorder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0" xfId="1"/>
    <xf numFmtId="0" fontId="10" fillId="0" borderId="25" xfId="1" applyFont="1" applyBorder="1" applyAlignment="1">
      <alignment horizontal="left"/>
    </xf>
    <xf numFmtId="0" fontId="11" fillId="0" borderId="0" xfId="1" applyFont="1"/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12" fillId="0" borderId="38" xfId="1" applyFont="1" applyBorder="1" applyAlignment="1">
      <alignment horizontal="center"/>
    </xf>
    <xf numFmtId="164" fontId="1" fillId="0" borderId="15" xfId="1" applyNumberFormat="1" applyBorder="1"/>
    <xf numFmtId="164" fontId="1" fillId="0" borderId="39" xfId="1" applyNumberFormat="1" applyBorder="1"/>
    <xf numFmtId="4" fontId="1" fillId="0" borderId="39" xfId="1" applyNumberFormat="1" applyBorder="1"/>
    <xf numFmtId="164" fontId="1" fillId="0" borderId="16" xfId="1" applyNumberFormat="1" applyBorder="1"/>
    <xf numFmtId="49" fontId="6" fillId="3" borderId="17" xfId="1" applyNumberFormat="1" applyFont="1" applyFill="1" applyBorder="1" applyAlignment="1">
      <alignment horizontal="center"/>
    </xf>
    <xf numFmtId="0" fontId="6" fillId="3" borderId="40" xfId="1" applyFont="1" applyFill="1" applyBorder="1"/>
    <xf numFmtId="3" fontId="6" fillId="3" borderId="18" xfId="1" applyNumberFormat="1" applyFont="1" applyFill="1" applyBorder="1"/>
    <xf numFmtId="164" fontId="6" fillId="3" borderId="18" xfId="1" applyNumberFormat="1" applyFont="1" applyFill="1" applyBorder="1"/>
    <xf numFmtId="4" fontId="6" fillId="3" borderId="18" xfId="1" applyNumberFormat="1" applyFont="1" applyFill="1" applyBorder="1"/>
    <xf numFmtId="4" fontId="6" fillId="3" borderId="19" xfId="1" applyNumberFormat="1" applyFont="1" applyFill="1" applyBorder="1"/>
    <xf numFmtId="49" fontId="1" fillId="0" borderId="17" xfId="1" applyNumberFormat="1" applyBorder="1" applyAlignment="1">
      <alignment horizontal="center"/>
    </xf>
    <xf numFmtId="0" fontId="1" fillId="4" borderId="40" xfId="1" applyFill="1" applyBorder="1"/>
    <xf numFmtId="3" fontId="1" fillId="4" borderId="18" xfId="1" applyNumberFormat="1" applyFill="1" applyBorder="1"/>
    <xf numFmtId="164" fontId="1" fillId="4" borderId="18" xfId="1" applyNumberFormat="1" applyFill="1" applyBorder="1"/>
    <xf numFmtId="4" fontId="1" fillId="4" borderId="18" xfId="1" applyNumberFormat="1" applyFill="1" applyBorder="1"/>
    <xf numFmtId="4" fontId="1" fillId="4" borderId="19" xfId="1" applyNumberFormat="1" applyFill="1" applyBorder="1"/>
    <xf numFmtId="0" fontId="1" fillId="0" borderId="40" xfId="1" applyBorder="1"/>
    <xf numFmtId="3" fontId="1" fillId="2" borderId="41" xfId="1" applyNumberFormat="1" applyFill="1" applyBorder="1"/>
    <xf numFmtId="164" fontId="1" fillId="0" borderId="18" xfId="1" applyNumberFormat="1" applyBorder="1"/>
    <xf numFmtId="3" fontId="1" fillId="0" borderId="18" xfId="1" applyNumberFormat="1" applyBorder="1"/>
    <xf numFmtId="4" fontId="1" fillId="0" borderId="18" xfId="1" applyNumberFormat="1" applyBorder="1"/>
    <xf numFmtId="4" fontId="1" fillId="0" borderId="19" xfId="1" applyNumberFormat="1" applyBorder="1"/>
    <xf numFmtId="4" fontId="1" fillId="2" borderId="18" xfId="1" applyNumberFormat="1" applyFill="1" applyBorder="1"/>
    <xf numFmtId="4" fontId="1" fillId="2" borderId="19" xfId="1" applyNumberFormat="1" applyFill="1" applyBorder="1"/>
    <xf numFmtId="4" fontId="1" fillId="0" borderId="18" xfId="1" applyNumberFormat="1" applyBorder="1" applyAlignment="1">
      <alignment horizontal="right"/>
    </xf>
    <xf numFmtId="49" fontId="1" fillId="0" borderId="42" xfId="1" applyNumberFormat="1" applyBorder="1" applyAlignment="1">
      <alignment horizontal="center"/>
    </xf>
    <xf numFmtId="0" fontId="1" fillId="0" borderId="43" xfId="1" applyBorder="1"/>
    <xf numFmtId="3" fontId="1" fillId="0" borderId="44" xfId="1" applyNumberFormat="1" applyBorder="1"/>
    <xf numFmtId="164" fontId="1" fillId="0" borderId="44" xfId="1" applyNumberFormat="1" applyBorder="1"/>
    <xf numFmtId="4" fontId="1" fillId="0" borderId="44" xfId="1" applyNumberFormat="1" applyBorder="1" applyAlignment="1">
      <alignment horizontal="right"/>
    </xf>
    <xf numFmtId="4" fontId="1" fillId="0" borderId="45" xfId="1" applyNumberFormat="1" applyBorder="1" applyAlignment="1">
      <alignment horizontal="right"/>
    </xf>
    <xf numFmtId="0" fontId="13" fillId="4" borderId="23" xfId="1" applyFont="1" applyFill="1" applyBorder="1" applyAlignment="1">
      <alignment horizontal="center"/>
    </xf>
    <xf numFmtId="0" fontId="10" fillId="4" borderId="1" xfId="1" applyFont="1" applyFill="1" applyBorder="1"/>
    <xf numFmtId="3" fontId="10" fillId="4" borderId="21" xfId="1" applyNumberFormat="1" applyFont="1" applyFill="1" applyBorder="1"/>
    <xf numFmtId="164" fontId="10" fillId="4" borderId="21" xfId="1" applyNumberFormat="1" applyFont="1" applyFill="1" applyBorder="1"/>
    <xf numFmtId="4" fontId="10" fillId="4" borderId="21" xfId="1" applyNumberFormat="1" applyFont="1" applyFill="1" applyBorder="1"/>
    <xf numFmtId="4" fontId="10" fillId="4" borderId="22" xfId="1" applyNumberFormat="1" applyFont="1" applyFill="1" applyBorder="1"/>
    <xf numFmtId="3" fontId="1" fillId="0" borderId="0" xfId="1" applyNumberFormat="1"/>
    <xf numFmtId="0" fontId="13" fillId="0" borderId="42" xfId="1" applyFont="1" applyBorder="1" applyAlignment="1">
      <alignment horizontal="center"/>
    </xf>
    <xf numFmtId="0" fontId="10" fillId="0" borderId="43" xfId="1" applyFont="1" applyBorder="1"/>
    <xf numFmtId="3" fontId="10" fillId="0" borderId="44" xfId="1" applyNumberFormat="1" applyFont="1" applyBorder="1"/>
    <xf numFmtId="164" fontId="10" fillId="0" borderId="44" xfId="1" applyNumberFormat="1" applyFont="1" applyBorder="1"/>
    <xf numFmtId="4" fontId="10" fillId="0" borderId="44" xfId="1" applyNumberFormat="1" applyFont="1" applyBorder="1"/>
    <xf numFmtId="4" fontId="10" fillId="0" borderId="45" xfId="1" applyNumberFormat="1" applyFont="1" applyBorder="1"/>
    <xf numFmtId="0" fontId="1" fillId="3" borderId="42" xfId="1" applyFill="1" applyBorder="1" applyAlignment="1">
      <alignment horizontal="center"/>
    </xf>
    <xf numFmtId="0" fontId="10" fillId="3" borderId="43" xfId="1" applyFont="1" applyFill="1" applyBorder="1"/>
    <xf numFmtId="3" fontId="10" fillId="3" borderId="44" xfId="1" applyNumberFormat="1" applyFont="1" applyFill="1" applyBorder="1"/>
    <xf numFmtId="164" fontId="10" fillId="3" borderId="44" xfId="1" applyNumberFormat="1" applyFont="1" applyFill="1" applyBorder="1"/>
    <xf numFmtId="4" fontId="10" fillId="3" borderId="44" xfId="1" applyNumberFormat="1" applyFont="1" applyFill="1" applyBorder="1"/>
    <xf numFmtId="4" fontId="10" fillId="3" borderId="46" xfId="1" applyNumberFormat="1" applyFont="1" applyFill="1" applyBorder="1"/>
    <xf numFmtId="0" fontId="1" fillId="5" borderId="42" xfId="1" applyFill="1" applyBorder="1" applyAlignment="1">
      <alignment horizontal="center"/>
    </xf>
    <xf numFmtId="0" fontId="10" fillId="5" borderId="47" xfId="1" applyFont="1" applyFill="1" applyBorder="1"/>
    <xf numFmtId="3" fontId="10" fillId="5" borderId="44" xfId="1" applyNumberFormat="1" applyFont="1" applyFill="1" applyBorder="1"/>
    <xf numFmtId="164" fontId="10" fillId="5" borderId="44" xfId="1" applyNumberFormat="1" applyFont="1" applyFill="1" applyBorder="1"/>
    <xf numFmtId="4" fontId="10" fillId="5" borderId="48" xfId="1" applyNumberFormat="1" applyFont="1" applyFill="1" applyBorder="1" applyAlignment="1">
      <alignment horizontal="right"/>
    </xf>
    <xf numFmtId="4" fontId="10" fillId="5" borderId="49" xfId="1" applyNumberFormat="1" applyFont="1" applyFill="1" applyBorder="1"/>
    <xf numFmtId="0" fontId="10" fillId="0" borderId="17" xfId="1" applyFont="1" applyBorder="1" applyAlignment="1">
      <alignment horizontal="center"/>
    </xf>
    <xf numFmtId="0" fontId="10" fillId="0" borderId="40" xfId="1" applyFont="1" applyBorder="1"/>
    <xf numFmtId="3" fontId="10" fillId="0" borderId="50" xfId="1" applyNumberFormat="1" applyFont="1" applyBorder="1"/>
    <xf numFmtId="164" fontId="10" fillId="2" borderId="50" xfId="1" applyNumberFormat="1" applyFont="1" applyFill="1" applyBorder="1"/>
    <xf numFmtId="3" fontId="10" fillId="2" borderId="50" xfId="1" applyNumberFormat="1" applyFont="1" applyFill="1" applyBorder="1"/>
    <xf numFmtId="4" fontId="10" fillId="2" borderId="50" xfId="1" applyNumberFormat="1" applyFont="1" applyFill="1" applyBorder="1" applyAlignment="1">
      <alignment horizontal="right"/>
    </xf>
    <xf numFmtId="4" fontId="10" fillId="0" borderId="19" xfId="1" applyNumberFormat="1" applyFont="1" applyBorder="1"/>
    <xf numFmtId="0" fontId="1" fillId="0" borderId="17" xfId="1" applyBorder="1" applyAlignment="1">
      <alignment horizontal="center"/>
    </xf>
    <xf numFmtId="164" fontId="1" fillId="2" borderId="18" xfId="1" applyNumberFormat="1" applyFill="1" applyBorder="1"/>
    <xf numFmtId="3" fontId="1" fillId="2" borderId="18" xfId="1" applyNumberFormat="1" applyFill="1" applyBorder="1"/>
    <xf numFmtId="4" fontId="1" fillId="2" borderId="18" xfId="1" applyNumberFormat="1" applyFill="1" applyBorder="1" applyAlignment="1">
      <alignment horizontal="right"/>
    </xf>
    <xf numFmtId="4" fontId="1" fillId="0" borderId="19" xfId="1" applyNumberFormat="1" applyBorder="1" applyAlignment="1">
      <alignment horizontal="right"/>
    </xf>
    <xf numFmtId="0" fontId="1" fillId="0" borderId="40" xfId="1" applyBorder="1" applyAlignment="1">
      <alignment wrapText="1"/>
    </xf>
    <xf numFmtId="0" fontId="1" fillId="0" borderId="51" xfId="1" applyBorder="1" applyAlignment="1">
      <alignment horizontal="center"/>
    </xf>
    <xf numFmtId="0" fontId="1" fillId="0" borderId="31" xfId="1" applyBorder="1"/>
    <xf numFmtId="3" fontId="1" fillId="0" borderId="11" xfId="1" applyNumberFormat="1" applyBorder="1"/>
    <xf numFmtId="164" fontId="1" fillId="2" borderId="32" xfId="1" applyNumberFormat="1" applyFill="1" applyBorder="1"/>
    <xf numFmtId="3" fontId="1" fillId="2" borderId="11" xfId="1" applyNumberFormat="1" applyFill="1" applyBorder="1"/>
    <xf numFmtId="165" fontId="1" fillId="2" borderId="10" xfId="1" applyNumberFormat="1" applyFill="1" applyBorder="1" applyAlignment="1">
      <alignment horizontal="right"/>
    </xf>
    <xf numFmtId="165" fontId="1" fillId="0" borderId="12" xfId="1" applyNumberFormat="1" applyBorder="1" applyAlignment="1">
      <alignment horizontal="right"/>
    </xf>
    <xf numFmtId="3" fontId="16" fillId="0" borderId="0" xfId="1" applyNumberFormat="1" applyFont="1"/>
    <xf numFmtId="0" fontId="3" fillId="2" borderId="0" xfId="1" applyFont="1" applyFill="1"/>
    <xf numFmtId="0" fontId="4" fillId="2" borderId="0" xfId="1" applyFont="1" applyFill="1"/>
    <xf numFmtId="0" fontId="1" fillId="2" borderId="0" xfId="1" applyFill="1" applyAlignment="1">
      <alignment horizontal="right"/>
    </xf>
    <xf numFmtId="0" fontId="3" fillId="2" borderId="2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5" fillId="2" borderId="6" xfId="1" applyFont="1" applyFill="1" applyBorder="1"/>
    <xf numFmtId="0" fontId="6" fillId="2" borderId="0" xfId="1" applyFont="1" applyFill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5" fillId="2" borderId="13" xfId="1" applyFont="1" applyFill="1" applyBorder="1"/>
    <xf numFmtId="3" fontId="5" fillId="2" borderId="14" xfId="1" applyNumberFormat="1" applyFont="1" applyFill="1" applyBorder="1"/>
    <xf numFmtId="164" fontId="5" fillId="2" borderId="15" xfId="1" applyNumberFormat="1" applyFont="1" applyFill="1" applyBorder="1"/>
    <xf numFmtId="3" fontId="5" fillId="2" borderId="15" xfId="1" applyNumberFormat="1" applyFont="1" applyFill="1" applyBorder="1" applyAlignment="1">
      <alignment horizontal="right"/>
    </xf>
    <xf numFmtId="4" fontId="5" fillId="2" borderId="15" xfId="1" applyNumberFormat="1" applyFont="1" applyFill="1" applyBorder="1" applyAlignment="1">
      <alignment horizontal="right"/>
    </xf>
    <xf numFmtId="4" fontId="5" fillId="2" borderId="16" xfId="1" applyNumberFormat="1" applyFont="1" applyFill="1" applyBorder="1"/>
    <xf numFmtId="0" fontId="7" fillId="2" borderId="17" xfId="1" applyFont="1" applyFill="1" applyBorder="1" applyAlignment="1">
      <alignment horizontal="left"/>
    </xf>
    <xf numFmtId="3" fontId="7" fillId="2" borderId="1" xfId="2" applyNumberFormat="1" applyFont="1" applyFill="1" applyBorder="1"/>
    <xf numFmtId="164" fontId="7" fillId="2" borderId="18" xfId="1" applyNumberFormat="1" applyFont="1" applyFill="1" applyBorder="1"/>
    <xf numFmtId="3" fontId="7" fillId="2" borderId="18" xfId="1" applyNumberFormat="1" applyFont="1" applyFill="1" applyBorder="1" applyAlignment="1">
      <alignment horizontal="right"/>
    </xf>
    <xf numFmtId="4" fontId="7" fillId="2" borderId="18" xfId="1" applyNumberFormat="1" applyFont="1" applyFill="1" applyBorder="1" applyAlignment="1">
      <alignment horizontal="right"/>
    </xf>
    <xf numFmtId="4" fontId="7" fillId="2" borderId="19" xfId="1" applyNumberFormat="1" applyFont="1" applyFill="1" applyBorder="1"/>
    <xf numFmtId="0" fontId="7" fillId="2" borderId="17" xfId="1" applyFont="1" applyFill="1" applyBorder="1"/>
    <xf numFmtId="3" fontId="7" fillId="2" borderId="18" xfId="1" applyNumberFormat="1" applyFont="1" applyFill="1" applyBorder="1"/>
    <xf numFmtId="4" fontId="7" fillId="2" borderId="19" xfId="1" applyNumberFormat="1" applyFont="1" applyFill="1" applyBorder="1" applyAlignment="1">
      <alignment horizontal="right"/>
    </xf>
    <xf numFmtId="3" fontId="7" fillId="2" borderId="20" xfId="1" applyNumberFormat="1" applyFont="1" applyFill="1" applyBorder="1"/>
    <xf numFmtId="164" fontId="7" fillId="2" borderId="21" xfId="1" applyNumberFormat="1" applyFont="1" applyFill="1" applyBorder="1"/>
    <xf numFmtId="4" fontId="9" fillId="2" borderId="21" xfId="1" applyNumberFormat="1" applyFont="1" applyFill="1" applyBorder="1"/>
    <xf numFmtId="4" fontId="9" fillId="2" borderId="22" xfId="1" applyNumberFormat="1" applyFont="1" applyFill="1" applyBorder="1"/>
    <xf numFmtId="0" fontId="7" fillId="2" borderId="17" xfId="2" applyFont="1" applyFill="1" applyBorder="1"/>
    <xf numFmtId="0" fontId="8" fillId="2" borderId="17" xfId="1" applyFont="1" applyFill="1" applyBorder="1"/>
    <xf numFmtId="3" fontId="7" fillId="2" borderId="21" xfId="1" applyNumberFormat="1" applyFont="1" applyFill="1" applyBorder="1"/>
    <xf numFmtId="0" fontId="5" fillId="2" borderId="17" xfId="1" applyFont="1" applyFill="1" applyBorder="1"/>
    <xf numFmtId="3" fontId="7" fillId="2" borderId="24" xfId="1" applyNumberFormat="1" applyFont="1" applyFill="1" applyBorder="1"/>
    <xf numFmtId="4" fontId="9" fillId="2" borderId="18" xfId="1" applyNumberFormat="1" applyFont="1" applyFill="1" applyBorder="1"/>
    <xf numFmtId="4" fontId="9" fillId="2" borderId="19" xfId="1" applyNumberFormat="1" applyFont="1" applyFill="1" applyBorder="1"/>
    <xf numFmtId="3" fontId="5" fillId="2" borderId="24" xfId="1" applyNumberFormat="1" applyFont="1" applyFill="1" applyBorder="1"/>
    <xf numFmtId="164" fontId="5" fillId="2" borderId="18" xfId="1" applyNumberFormat="1" applyFont="1" applyFill="1" applyBorder="1"/>
    <xf numFmtId="3" fontId="5" fillId="2" borderId="18" xfId="1" applyNumberFormat="1" applyFont="1" applyFill="1" applyBorder="1" applyAlignment="1">
      <alignment horizontal="right"/>
    </xf>
    <xf numFmtId="4" fontId="5" fillId="2" borderId="18" xfId="1" applyNumberFormat="1" applyFont="1" applyFill="1" applyBorder="1"/>
    <xf numFmtId="4" fontId="5" fillId="2" borderId="19" xfId="1" applyNumberFormat="1" applyFont="1" applyFill="1" applyBorder="1"/>
    <xf numFmtId="0" fontId="7" fillId="2" borderId="25" xfId="1" applyFont="1" applyFill="1" applyBorder="1"/>
    <xf numFmtId="3" fontId="7" fillId="2" borderId="26" xfId="1" applyNumberFormat="1" applyFont="1" applyFill="1" applyBorder="1"/>
    <xf numFmtId="164" fontId="7" fillId="2" borderId="27" xfId="1" applyNumberFormat="1" applyFont="1" applyFill="1" applyBorder="1"/>
    <xf numFmtId="3" fontId="7" fillId="2" borderId="27" xfId="1" applyNumberFormat="1" applyFont="1" applyFill="1" applyBorder="1"/>
    <xf numFmtId="3" fontId="7" fillId="2" borderId="27" xfId="1" applyNumberFormat="1" applyFont="1" applyFill="1" applyBorder="1" applyAlignment="1">
      <alignment horizontal="right"/>
    </xf>
    <xf numFmtId="3" fontId="7" fillId="2" borderId="28" xfId="1" applyNumberFormat="1" applyFont="1" applyFill="1" applyBorder="1" applyAlignment="1">
      <alignment horizontal="right"/>
    </xf>
    <xf numFmtId="0" fontId="7" fillId="2" borderId="23" xfId="1" applyFont="1" applyFill="1" applyBorder="1"/>
    <xf numFmtId="4" fontId="7" fillId="2" borderId="21" xfId="1" applyNumberFormat="1" applyFont="1" applyFill="1" applyBorder="1" applyAlignment="1">
      <alignment horizontal="right"/>
    </xf>
    <xf numFmtId="4" fontId="7" fillId="2" borderId="22" xfId="1" applyNumberFormat="1" applyFont="1" applyFill="1" applyBorder="1" applyAlignment="1">
      <alignment horizontal="right"/>
    </xf>
    <xf numFmtId="0" fontId="7" fillId="2" borderId="29" xfId="1" applyFont="1" applyFill="1" applyBorder="1"/>
    <xf numFmtId="4" fontId="7" fillId="2" borderId="27" xfId="1" applyNumberFormat="1" applyFont="1" applyFill="1" applyBorder="1" applyAlignment="1">
      <alignment horizontal="right"/>
    </xf>
    <xf numFmtId="4" fontId="7" fillId="2" borderId="28" xfId="1" applyNumberFormat="1" applyFont="1" applyFill="1" applyBorder="1" applyAlignment="1">
      <alignment horizontal="right"/>
    </xf>
    <xf numFmtId="3" fontId="7" fillId="2" borderId="0" xfId="2" applyNumberFormat="1" applyFont="1" applyFill="1"/>
    <xf numFmtId="164" fontId="7" fillId="2" borderId="26" xfId="1" applyNumberFormat="1" applyFont="1" applyFill="1" applyBorder="1"/>
    <xf numFmtId="164" fontId="7" fillId="2" borderId="20" xfId="1" applyNumberFormat="1" applyFont="1" applyFill="1" applyBorder="1"/>
    <xf numFmtId="3" fontId="7" fillId="2" borderId="18" xfId="2" applyNumberFormat="1" applyFont="1" applyFill="1" applyBorder="1"/>
    <xf numFmtId="0" fontId="7" fillId="2" borderId="30" xfId="1" applyFont="1" applyFill="1" applyBorder="1"/>
    <xf numFmtId="3" fontId="7" fillId="2" borderId="31" xfId="1" applyNumberFormat="1" applyFont="1" applyFill="1" applyBorder="1"/>
    <xf numFmtId="164" fontId="7" fillId="2" borderId="32" xfId="1" applyNumberFormat="1" applyFont="1" applyFill="1" applyBorder="1"/>
    <xf numFmtId="3" fontId="7" fillId="2" borderId="32" xfId="1" applyNumberFormat="1" applyFont="1" applyFill="1" applyBorder="1"/>
    <xf numFmtId="4" fontId="7" fillId="2" borderId="32" xfId="1" applyNumberFormat="1" applyFont="1" applyFill="1" applyBorder="1" applyAlignment="1">
      <alignment horizontal="right"/>
    </xf>
    <xf numFmtId="4" fontId="7" fillId="2" borderId="33" xfId="1" applyNumberFormat="1" applyFont="1" applyFill="1" applyBorder="1"/>
    <xf numFmtId="0" fontId="5" fillId="2" borderId="34" xfId="1" applyFont="1" applyFill="1" applyBorder="1"/>
    <xf numFmtId="3" fontId="5" fillId="2" borderId="35" xfId="1" applyNumberFormat="1" applyFont="1" applyFill="1" applyBorder="1"/>
    <xf numFmtId="164" fontId="5" fillId="2" borderId="36" xfId="1" applyNumberFormat="1" applyFont="1" applyFill="1" applyBorder="1"/>
    <xf numFmtId="3" fontId="5" fillId="2" borderId="36" xfId="1" applyNumberFormat="1" applyFont="1" applyFill="1" applyBorder="1"/>
    <xf numFmtId="4" fontId="5" fillId="2" borderId="36" xfId="1" applyNumberFormat="1" applyFont="1" applyFill="1" applyBorder="1"/>
    <xf numFmtId="4" fontId="5" fillId="2" borderId="37" xfId="1" applyNumberFormat="1" applyFont="1" applyFill="1" applyBorder="1"/>
    <xf numFmtId="164" fontId="1" fillId="2" borderId="0" xfId="1" applyNumberFormat="1" applyFill="1" applyAlignment="1">
      <alignment horizontal="center"/>
    </xf>
    <xf numFmtId="0" fontId="1" fillId="2" borderId="0" xfId="1" applyFill="1" applyAlignment="1">
      <alignment horizontal="center"/>
    </xf>
    <xf numFmtId="17" fontId="1" fillId="2" borderId="0" xfId="1" applyNumberFormat="1" applyFill="1" applyAlignment="1">
      <alignment horizontal="center"/>
    </xf>
    <xf numFmtId="3" fontId="1" fillId="2" borderId="0" xfId="1" applyNumberFormat="1" applyFill="1" applyAlignment="1">
      <alignment horizontal="center"/>
    </xf>
    <xf numFmtId="164" fontId="1" fillId="2" borderId="0" xfId="1" applyNumberFormat="1" applyFill="1" applyAlignment="1">
      <alignment horizontal="left"/>
    </xf>
    <xf numFmtId="0" fontId="16" fillId="2" borderId="0" xfId="1" applyFont="1" applyFill="1"/>
    <xf numFmtId="0" fontId="15" fillId="0" borderId="0" xfId="1" applyFont="1"/>
    <xf numFmtId="3" fontId="1" fillId="0" borderId="0" xfId="1" applyNumberFormat="1" applyAlignment="1">
      <alignment horizontal="center"/>
    </xf>
    <xf numFmtId="0" fontId="5" fillId="0" borderId="23" xfId="1" applyFont="1" applyFill="1" applyBorder="1"/>
    <xf numFmtId="3" fontId="5" fillId="0" borderId="20" xfId="1" applyNumberFormat="1" applyFont="1" applyFill="1" applyBorder="1"/>
    <xf numFmtId="164" fontId="5" fillId="0" borderId="21" xfId="1" applyNumberFormat="1" applyFont="1" applyFill="1" applyBorder="1"/>
    <xf numFmtId="3" fontId="5" fillId="0" borderId="21" xfId="1" applyNumberFormat="1" applyFont="1" applyFill="1" applyBorder="1"/>
    <xf numFmtId="4" fontId="10" fillId="0" borderId="18" xfId="1" applyNumberFormat="1" applyFont="1" applyFill="1" applyBorder="1" applyAlignment="1">
      <alignment horizontal="right"/>
    </xf>
    <xf numFmtId="4" fontId="5" fillId="0" borderId="22" xfId="1" applyNumberFormat="1" applyFont="1" applyFill="1" applyBorder="1"/>
    <xf numFmtId="0" fontId="7" fillId="0" borderId="17" xfId="1" applyFont="1" applyFill="1" applyBorder="1"/>
    <xf numFmtId="3" fontId="7" fillId="0" borderId="18" xfId="1" applyNumberFormat="1" applyFont="1" applyFill="1" applyBorder="1"/>
    <xf numFmtId="164" fontId="7" fillId="0" borderId="18" xfId="1" applyNumberFormat="1" applyFont="1" applyFill="1" applyBorder="1"/>
    <xf numFmtId="4" fontId="7" fillId="0" borderId="18" xfId="1" applyNumberFormat="1" applyFont="1" applyFill="1" applyBorder="1" applyAlignment="1">
      <alignment horizontal="right"/>
    </xf>
    <xf numFmtId="4" fontId="7" fillId="0" borderId="19" xfId="1" applyNumberFormat="1" applyFont="1" applyFill="1" applyBorder="1"/>
    <xf numFmtId="0" fontId="5" fillId="0" borderId="17" xfId="1" applyFont="1" applyFill="1" applyBorder="1"/>
    <xf numFmtId="4" fontId="5" fillId="0" borderId="21" xfId="1" applyNumberFormat="1" applyFont="1" applyFill="1" applyBorder="1" applyAlignment="1">
      <alignment horizontal="right"/>
    </xf>
    <xf numFmtId="4" fontId="10" fillId="0" borderId="19" xfId="1" applyNumberFormat="1" applyFont="1" applyFill="1" applyBorder="1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16" fillId="2" borderId="1" xfId="1" applyFont="1" applyFill="1" applyBorder="1"/>
    <xf numFmtId="0" fontId="10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</cellXfs>
  <cellStyles count="3">
    <cellStyle name="Normální" xfId="0" builtinId="0"/>
    <cellStyle name="normální 2" xfId="1" xr:uid="{490932BE-5774-44A7-BC60-2D3A65A7372A}"/>
    <cellStyle name="normální_Konečný návrh 2011  příjmy a výdaje" xfId="2" xr:uid="{A6A0848B-B403-4195-B41C-175829F9CC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A814-C480-4384-B9B2-B9F9DF32E39D}">
  <sheetPr>
    <pageSetUpPr fitToPage="1"/>
  </sheetPr>
  <dimension ref="A1:H45"/>
  <sheetViews>
    <sheetView tabSelected="1" workbookViewId="0">
      <selection activeCell="E1" sqref="E1:E3"/>
    </sheetView>
  </sheetViews>
  <sheetFormatPr defaultRowHeight="12.75" x14ac:dyDescent="0.2"/>
  <cols>
    <col min="1" max="1" width="74.28515625" style="1" customWidth="1"/>
    <col min="2" max="2" width="13.7109375" style="1" customWidth="1"/>
    <col min="3" max="3" width="16.140625" style="1" customWidth="1"/>
    <col min="4" max="4" width="13.140625" style="1" customWidth="1"/>
    <col min="5" max="6" width="12.42578125" style="1" customWidth="1"/>
    <col min="7" max="7" width="7" style="175" customWidth="1"/>
    <col min="8" max="246" width="9.140625" style="1"/>
    <col min="247" max="247" width="74.28515625" style="1" customWidth="1"/>
    <col min="248" max="248" width="13.7109375" style="1" customWidth="1"/>
    <col min="249" max="249" width="16.140625" style="1" customWidth="1"/>
    <col min="250" max="250" width="13.140625" style="1" customWidth="1"/>
    <col min="251" max="251" width="12.28515625" style="1" customWidth="1"/>
    <col min="252" max="252" width="10.85546875" style="1" customWidth="1"/>
    <col min="253" max="502" width="9.140625" style="1"/>
    <col min="503" max="503" width="74.28515625" style="1" customWidth="1"/>
    <col min="504" max="504" width="13.7109375" style="1" customWidth="1"/>
    <col min="505" max="505" width="16.140625" style="1" customWidth="1"/>
    <col min="506" max="506" width="13.140625" style="1" customWidth="1"/>
    <col min="507" max="507" width="12.28515625" style="1" customWidth="1"/>
    <col min="508" max="508" width="10.85546875" style="1" customWidth="1"/>
    <col min="509" max="758" width="9.140625" style="1"/>
    <col min="759" max="759" width="74.28515625" style="1" customWidth="1"/>
    <col min="760" max="760" width="13.7109375" style="1" customWidth="1"/>
    <col min="761" max="761" width="16.140625" style="1" customWidth="1"/>
    <col min="762" max="762" width="13.140625" style="1" customWidth="1"/>
    <col min="763" max="763" width="12.28515625" style="1" customWidth="1"/>
    <col min="764" max="764" width="10.85546875" style="1" customWidth="1"/>
    <col min="765" max="1014" width="9.140625" style="1"/>
    <col min="1015" max="1015" width="74.28515625" style="1" customWidth="1"/>
    <col min="1016" max="1016" width="13.7109375" style="1" customWidth="1"/>
    <col min="1017" max="1017" width="16.140625" style="1" customWidth="1"/>
    <col min="1018" max="1018" width="13.140625" style="1" customWidth="1"/>
    <col min="1019" max="1019" width="12.28515625" style="1" customWidth="1"/>
    <col min="1020" max="1020" width="10.85546875" style="1" customWidth="1"/>
    <col min="1021" max="1270" width="9.140625" style="1"/>
    <col min="1271" max="1271" width="74.28515625" style="1" customWidth="1"/>
    <col min="1272" max="1272" width="13.7109375" style="1" customWidth="1"/>
    <col min="1273" max="1273" width="16.140625" style="1" customWidth="1"/>
    <col min="1274" max="1274" width="13.140625" style="1" customWidth="1"/>
    <col min="1275" max="1275" width="12.28515625" style="1" customWidth="1"/>
    <col min="1276" max="1276" width="10.85546875" style="1" customWidth="1"/>
    <col min="1277" max="1526" width="9.140625" style="1"/>
    <col min="1527" max="1527" width="74.28515625" style="1" customWidth="1"/>
    <col min="1528" max="1528" width="13.7109375" style="1" customWidth="1"/>
    <col min="1529" max="1529" width="16.140625" style="1" customWidth="1"/>
    <col min="1530" max="1530" width="13.140625" style="1" customWidth="1"/>
    <col min="1531" max="1531" width="12.28515625" style="1" customWidth="1"/>
    <col min="1532" max="1532" width="10.85546875" style="1" customWidth="1"/>
    <col min="1533" max="1782" width="9.140625" style="1"/>
    <col min="1783" max="1783" width="74.28515625" style="1" customWidth="1"/>
    <col min="1784" max="1784" width="13.7109375" style="1" customWidth="1"/>
    <col min="1785" max="1785" width="16.140625" style="1" customWidth="1"/>
    <col min="1786" max="1786" width="13.140625" style="1" customWidth="1"/>
    <col min="1787" max="1787" width="12.28515625" style="1" customWidth="1"/>
    <col min="1788" max="1788" width="10.85546875" style="1" customWidth="1"/>
    <col min="1789" max="2038" width="9.140625" style="1"/>
    <col min="2039" max="2039" width="74.28515625" style="1" customWidth="1"/>
    <col min="2040" max="2040" width="13.7109375" style="1" customWidth="1"/>
    <col min="2041" max="2041" width="16.140625" style="1" customWidth="1"/>
    <col min="2042" max="2042" width="13.140625" style="1" customWidth="1"/>
    <col min="2043" max="2043" width="12.28515625" style="1" customWidth="1"/>
    <col min="2044" max="2044" width="10.85546875" style="1" customWidth="1"/>
    <col min="2045" max="2294" width="9.140625" style="1"/>
    <col min="2295" max="2295" width="74.28515625" style="1" customWidth="1"/>
    <col min="2296" max="2296" width="13.7109375" style="1" customWidth="1"/>
    <col min="2297" max="2297" width="16.140625" style="1" customWidth="1"/>
    <col min="2298" max="2298" width="13.140625" style="1" customWidth="1"/>
    <col min="2299" max="2299" width="12.28515625" style="1" customWidth="1"/>
    <col min="2300" max="2300" width="10.85546875" style="1" customWidth="1"/>
    <col min="2301" max="2550" width="9.140625" style="1"/>
    <col min="2551" max="2551" width="74.28515625" style="1" customWidth="1"/>
    <col min="2552" max="2552" width="13.7109375" style="1" customWidth="1"/>
    <col min="2553" max="2553" width="16.140625" style="1" customWidth="1"/>
    <col min="2554" max="2554" width="13.140625" style="1" customWidth="1"/>
    <col min="2555" max="2555" width="12.28515625" style="1" customWidth="1"/>
    <col min="2556" max="2556" width="10.85546875" style="1" customWidth="1"/>
    <col min="2557" max="2806" width="9.140625" style="1"/>
    <col min="2807" max="2807" width="74.28515625" style="1" customWidth="1"/>
    <col min="2808" max="2808" width="13.7109375" style="1" customWidth="1"/>
    <col min="2809" max="2809" width="16.140625" style="1" customWidth="1"/>
    <col min="2810" max="2810" width="13.140625" style="1" customWidth="1"/>
    <col min="2811" max="2811" width="12.28515625" style="1" customWidth="1"/>
    <col min="2812" max="2812" width="10.85546875" style="1" customWidth="1"/>
    <col min="2813" max="3062" width="9.140625" style="1"/>
    <col min="3063" max="3063" width="74.28515625" style="1" customWidth="1"/>
    <col min="3064" max="3064" width="13.7109375" style="1" customWidth="1"/>
    <col min="3065" max="3065" width="16.140625" style="1" customWidth="1"/>
    <col min="3066" max="3066" width="13.140625" style="1" customWidth="1"/>
    <col min="3067" max="3067" width="12.28515625" style="1" customWidth="1"/>
    <col min="3068" max="3068" width="10.85546875" style="1" customWidth="1"/>
    <col min="3069" max="3318" width="9.140625" style="1"/>
    <col min="3319" max="3319" width="74.28515625" style="1" customWidth="1"/>
    <col min="3320" max="3320" width="13.7109375" style="1" customWidth="1"/>
    <col min="3321" max="3321" width="16.140625" style="1" customWidth="1"/>
    <col min="3322" max="3322" width="13.140625" style="1" customWidth="1"/>
    <col min="3323" max="3323" width="12.28515625" style="1" customWidth="1"/>
    <col min="3324" max="3324" width="10.85546875" style="1" customWidth="1"/>
    <col min="3325" max="3574" width="9.140625" style="1"/>
    <col min="3575" max="3575" width="74.28515625" style="1" customWidth="1"/>
    <col min="3576" max="3576" width="13.7109375" style="1" customWidth="1"/>
    <col min="3577" max="3577" width="16.140625" style="1" customWidth="1"/>
    <col min="3578" max="3578" width="13.140625" style="1" customWidth="1"/>
    <col min="3579" max="3579" width="12.28515625" style="1" customWidth="1"/>
    <col min="3580" max="3580" width="10.85546875" style="1" customWidth="1"/>
    <col min="3581" max="3830" width="9.140625" style="1"/>
    <col min="3831" max="3831" width="74.28515625" style="1" customWidth="1"/>
    <col min="3832" max="3832" width="13.7109375" style="1" customWidth="1"/>
    <col min="3833" max="3833" width="16.140625" style="1" customWidth="1"/>
    <col min="3834" max="3834" width="13.140625" style="1" customWidth="1"/>
    <col min="3835" max="3835" width="12.28515625" style="1" customWidth="1"/>
    <col min="3836" max="3836" width="10.85546875" style="1" customWidth="1"/>
    <col min="3837" max="4086" width="9.140625" style="1"/>
    <col min="4087" max="4087" width="74.28515625" style="1" customWidth="1"/>
    <col min="4088" max="4088" width="13.7109375" style="1" customWidth="1"/>
    <col min="4089" max="4089" width="16.140625" style="1" customWidth="1"/>
    <col min="4090" max="4090" width="13.140625" style="1" customWidth="1"/>
    <col min="4091" max="4091" width="12.28515625" style="1" customWidth="1"/>
    <col min="4092" max="4092" width="10.85546875" style="1" customWidth="1"/>
    <col min="4093" max="4342" width="9.140625" style="1"/>
    <col min="4343" max="4343" width="74.28515625" style="1" customWidth="1"/>
    <col min="4344" max="4344" width="13.7109375" style="1" customWidth="1"/>
    <col min="4345" max="4345" width="16.140625" style="1" customWidth="1"/>
    <col min="4346" max="4346" width="13.140625" style="1" customWidth="1"/>
    <col min="4347" max="4347" width="12.28515625" style="1" customWidth="1"/>
    <col min="4348" max="4348" width="10.85546875" style="1" customWidth="1"/>
    <col min="4349" max="4598" width="9.140625" style="1"/>
    <col min="4599" max="4599" width="74.28515625" style="1" customWidth="1"/>
    <col min="4600" max="4600" width="13.7109375" style="1" customWidth="1"/>
    <col min="4601" max="4601" width="16.140625" style="1" customWidth="1"/>
    <col min="4602" max="4602" width="13.140625" style="1" customWidth="1"/>
    <col min="4603" max="4603" width="12.28515625" style="1" customWidth="1"/>
    <col min="4604" max="4604" width="10.85546875" style="1" customWidth="1"/>
    <col min="4605" max="4854" width="9.140625" style="1"/>
    <col min="4855" max="4855" width="74.28515625" style="1" customWidth="1"/>
    <col min="4856" max="4856" width="13.7109375" style="1" customWidth="1"/>
    <col min="4857" max="4857" width="16.140625" style="1" customWidth="1"/>
    <col min="4858" max="4858" width="13.140625" style="1" customWidth="1"/>
    <col min="4859" max="4859" width="12.28515625" style="1" customWidth="1"/>
    <col min="4860" max="4860" width="10.85546875" style="1" customWidth="1"/>
    <col min="4861" max="5110" width="9.140625" style="1"/>
    <col min="5111" max="5111" width="74.28515625" style="1" customWidth="1"/>
    <col min="5112" max="5112" width="13.7109375" style="1" customWidth="1"/>
    <col min="5113" max="5113" width="16.140625" style="1" customWidth="1"/>
    <col min="5114" max="5114" width="13.140625" style="1" customWidth="1"/>
    <col min="5115" max="5115" width="12.28515625" style="1" customWidth="1"/>
    <col min="5116" max="5116" width="10.85546875" style="1" customWidth="1"/>
    <col min="5117" max="5366" width="9.140625" style="1"/>
    <col min="5367" max="5367" width="74.28515625" style="1" customWidth="1"/>
    <col min="5368" max="5368" width="13.7109375" style="1" customWidth="1"/>
    <col min="5369" max="5369" width="16.140625" style="1" customWidth="1"/>
    <col min="5370" max="5370" width="13.140625" style="1" customWidth="1"/>
    <col min="5371" max="5371" width="12.28515625" style="1" customWidth="1"/>
    <col min="5372" max="5372" width="10.85546875" style="1" customWidth="1"/>
    <col min="5373" max="5622" width="9.140625" style="1"/>
    <col min="5623" max="5623" width="74.28515625" style="1" customWidth="1"/>
    <col min="5624" max="5624" width="13.7109375" style="1" customWidth="1"/>
    <col min="5625" max="5625" width="16.140625" style="1" customWidth="1"/>
    <col min="5626" max="5626" width="13.140625" style="1" customWidth="1"/>
    <col min="5627" max="5627" width="12.28515625" style="1" customWidth="1"/>
    <col min="5628" max="5628" width="10.85546875" style="1" customWidth="1"/>
    <col min="5629" max="5878" width="9.140625" style="1"/>
    <col min="5879" max="5879" width="74.28515625" style="1" customWidth="1"/>
    <col min="5880" max="5880" width="13.7109375" style="1" customWidth="1"/>
    <col min="5881" max="5881" width="16.140625" style="1" customWidth="1"/>
    <col min="5882" max="5882" width="13.140625" style="1" customWidth="1"/>
    <col min="5883" max="5883" width="12.28515625" style="1" customWidth="1"/>
    <col min="5884" max="5884" width="10.85546875" style="1" customWidth="1"/>
    <col min="5885" max="6134" width="9.140625" style="1"/>
    <col min="6135" max="6135" width="74.28515625" style="1" customWidth="1"/>
    <col min="6136" max="6136" width="13.7109375" style="1" customWidth="1"/>
    <col min="6137" max="6137" width="16.140625" style="1" customWidth="1"/>
    <col min="6138" max="6138" width="13.140625" style="1" customWidth="1"/>
    <col min="6139" max="6139" width="12.28515625" style="1" customWidth="1"/>
    <col min="6140" max="6140" width="10.85546875" style="1" customWidth="1"/>
    <col min="6141" max="6390" width="9.140625" style="1"/>
    <col min="6391" max="6391" width="74.28515625" style="1" customWidth="1"/>
    <col min="6392" max="6392" width="13.7109375" style="1" customWidth="1"/>
    <col min="6393" max="6393" width="16.140625" style="1" customWidth="1"/>
    <col min="6394" max="6394" width="13.140625" style="1" customWidth="1"/>
    <col min="6395" max="6395" width="12.28515625" style="1" customWidth="1"/>
    <col min="6396" max="6396" width="10.85546875" style="1" customWidth="1"/>
    <col min="6397" max="6646" width="9.140625" style="1"/>
    <col min="6647" max="6647" width="74.28515625" style="1" customWidth="1"/>
    <col min="6648" max="6648" width="13.7109375" style="1" customWidth="1"/>
    <col min="6649" max="6649" width="16.140625" style="1" customWidth="1"/>
    <col min="6650" max="6650" width="13.140625" style="1" customWidth="1"/>
    <col min="6651" max="6651" width="12.28515625" style="1" customWidth="1"/>
    <col min="6652" max="6652" width="10.85546875" style="1" customWidth="1"/>
    <col min="6653" max="6902" width="9.140625" style="1"/>
    <col min="6903" max="6903" width="74.28515625" style="1" customWidth="1"/>
    <col min="6904" max="6904" width="13.7109375" style="1" customWidth="1"/>
    <col min="6905" max="6905" width="16.140625" style="1" customWidth="1"/>
    <col min="6906" max="6906" width="13.140625" style="1" customWidth="1"/>
    <col min="6907" max="6907" width="12.28515625" style="1" customWidth="1"/>
    <col min="6908" max="6908" width="10.85546875" style="1" customWidth="1"/>
    <col min="6909" max="7158" width="9.140625" style="1"/>
    <col min="7159" max="7159" width="74.28515625" style="1" customWidth="1"/>
    <col min="7160" max="7160" width="13.7109375" style="1" customWidth="1"/>
    <col min="7161" max="7161" width="16.140625" style="1" customWidth="1"/>
    <col min="7162" max="7162" width="13.140625" style="1" customWidth="1"/>
    <col min="7163" max="7163" width="12.28515625" style="1" customWidth="1"/>
    <col min="7164" max="7164" width="10.85546875" style="1" customWidth="1"/>
    <col min="7165" max="7414" width="9.140625" style="1"/>
    <col min="7415" max="7415" width="74.28515625" style="1" customWidth="1"/>
    <col min="7416" max="7416" width="13.7109375" style="1" customWidth="1"/>
    <col min="7417" max="7417" width="16.140625" style="1" customWidth="1"/>
    <col min="7418" max="7418" width="13.140625" style="1" customWidth="1"/>
    <col min="7419" max="7419" width="12.28515625" style="1" customWidth="1"/>
    <col min="7420" max="7420" width="10.85546875" style="1" customWidth="1"/>
    <col min="7421" max="7670" width="9.140625" style="1"/>
    <col min="7671" max="7671" width="74.28515625" style="1" customWidth="1"/>
    <col min="7672" max="7672" width="13.7109375" style="1" customWidth="1"/>
    <col min="7673" max="7673" width="16.140625" style="1" customWidth="1"/>
    <col min="7674" max="7674" width="13.140625" style="1" customWidth="1"/>
    <col min="7675" max="7675" width="12.28515625" style="1" customWidth="1"/>
    <col min="7676" max="7676" width="10.85546875" style="1" customWidth="1"/>
    <col min="7677" max="7926" width="9.140625" style="1"/>
    <col min="7927" max="7927" width="74.28515625" style="1" customWidth="1"/>
    <col min="7928" max="7928" width="13.7109375" style="1" customWidth="1"/>
    <col min="7929" max="7929" width="16.140625" style="1" customWidth="1"/>
    <col min="7930" max="7930" width="13.140625" style="1" customWidth="1"/>
    <col min="7931" max="7931" width="12.28515625" style="1" customWidth="1"/>
    <col min="7932" max="7932" width="10.85546875" style="1" customWidth="1"/>
    <col min="7933" max="8182" width="9.140625" style="1"/>
    <col min="8183" max="8183" width="74.28515625" style="1" customWidth="1"/>
    <col min="8184" max="8184" width="13.7109375" style="1" customWidth="1"/>
    <col min="8185" max="8185" width="16.140625" style="1" customWidth="1"/>
    <col min="8186" max="8186" width="13.140625" style="1" customWidth="1"/>
    <col min="8187" max="8187" width="12.28515625" style="1" customWidth="1"/>
    <col min="8188" max="8188" width="10.85546875" style="1" customWidth="1"/>
    <col min="8189" max="8438" width="9.140625" style="1"/>
    <col min="8439" max="8439" width="74.28515625" style="1" customWidth="1"/>
    <col min="8440" max="8440" width="13.7109375" style="1" customWidth="1"/>
    <col min="8441" max="8441" width="16.140625" style="1" customWidth="1"/>
    <col min="8442" max="8442" width="13.140625" style="1" customWidth="1"/>
    <col min="8443" max="8443" width="12.28515625" style="1" customWidth="1"/>
    <col min="8444" max="8444" width="10.85546875" style="1" customWidth="1"/>
    <col min="8445" max="8694" width="9.140625" style="1"/>
    <col min="8695" max="8695" width="74.28515625" style="1" customWidth="1"/>
    <col min="8696" max="8696" width="13.7109375" style="1" customWidth="1"/>
    <col min="8697" max="8697" width="16.140625" style="1" customWidth="1"/>
    <col min="8698" max="8698" width="13.140625" style="1" customWidth="1"/>
    <col min="8699" max="8699" width="12.28515625" style="1" customWidth="1"/>
    <col min="8700" max="8700" width="10.85546875" style="1" customWidth="1"/>
    <col min="8701" max="8950" width="9.140625" style="1"/>
    <col min="8951" max="8951" width="74.28515625" style="1" customWidth="1"/>
    <col min="8952" max="8952" width="13.7109375" style="1" customWidth="1"/>
    <col min="8953" max="8953" width="16.140625" style="1" customWidth="1"/>
    <col min="8954" max="8954" width="13.140625" style="1" customWidth="1"/>
    <col min="8955" max="8955" width="12.28515625" style="1" customWidth="1"/>
    <col min="8956" max="8956" width="10.85546875" style="1" customWidth="1"/>
    <col min="8957" max="9206" width="9.140625" style="1"/>
    <col min="9207" max="9207" width="74.28515625" style="1" customWidth="1"/>
    <col min="9208" max="9208" width="13.7109375" style="1" customWidth="1"/>
    <col min="9209" max="9209" width="16.140625" style="1" customWidth="1"/>
    <col min="9210" max="9210" width="13.140625" style="1" customWidth="1"/>
    <col min="9211" max="9211" width="12.28515625" style="1" customWidth="1"/>
    <col min="9212" max="9212" width="10.85546875" style="1" customWidth="1"/>
    <col min="9213" max="9462" width="9.140625" style="1"/>
    <col min="9463" max="9463" width="74.28515625" style="1" customWidth="1"/>
    <col min="9464" max="9464" width="13.7109375" style="1" customWidth="1"/>
    <col min="9465" max="9465" width="16.140625" style="1" customWidth="1"/>
    <col min="9466" max="9466" width="13.140625" style="1" customWidth="1"/>
    <col min="9467" max="9467" width="12.28515625" style="1" customWidth="1"/>
    <col min="9468" max="9468" width="10.85546875" style="1" customWidth="1"/>
    <col min="9469" max="9718" width="9.140625" style="1"/>
    <col min="9719" max="9719" width="74.28515625" style="1" customWidth="1"/>
    <col min="9720" max="9720" width="13.7109375" style="1" customWidth="1"/>
    <col min="9721" max="9721" width="16.140625" style="1" customWidth="1"/>
    <col min="9722" max="9722" width="13.140625" style="1" customWidth="1"/>
    <col min="9723" max="9723" width="12.28515625" style="1" customWidth="1"/>
    <col min="9724" max="9724" width="10.85546875" style="1" customWidth="1"/>
    <col min="9725" max="9974" width="9.140625" style="1"/>
    <col min="9975" max="9975" width="74.28515625" style="1" customWidth="1"/>
    <col min="9976" max="9976" width="13.7109375" style="1" customWidth="1"/>
    <col min="9977" max="9977" width="16.140625" style="1" customWidth="1"/>
    <col min="9978" max="9978" width="13.140625" style="1" customWidth="1"/>
    <col min="9979" max="9979" width="12.28515625" style="1" customWidth="1"/>
    <col min="9980" max="9980" width="10.85546875" style="1" customWidth="1"/>
    <col min="9981" max="10230" width="9.140625" style="1"/>
    <col min="10231" max="10231" width="74.28515625" style="1" customWidth="1"/>
    <col min="10232" max="10232" width="13.7109375" style="1" customWidth="1"/>
    <col min="10233" max="10233" width="16.140625" style="1" customWidth="1"/>
    <col min="10234" max="10234" width="13.140625" style="1" customWidth="1"/>
    <col min="10235" max="10235" width="12.28515625" style="1" customWidth="1"/>
    <col min="10236" max="10236" width="10.85546875" style="1" customWidth="1"/>
    <col min="10237" max="10486" width="9.140625" style="1"/>
    <col min="10487" max="10487" width="74.28515625" style="1" customWidth="1"/>
    <col min="10488" max="10488" width="13.7109375" style="1" customWidth="1"/>
    <col min="10489" max="10489" width="16.140625" style="1" customWidth="1"/>
    <col min="10490" max="10490" width="13.140625" style="1" customWidth="1"/>
    <col min="10491" max="10491" width="12.28515625" style="1" customWidth="1"/>
    <col min="10492" max="10492" width="10.85546875" style="1" customWidth="1"/>
    <col min="10493" max="10742" width="9.140625" style="1"/>
    <col min="10743" max="10743" width="74.28515625" style="1" customWidth="1"/>
    <col min="10744" max="10744" width="13.7109375" style="1" customWidth="1"/>
    <col min="10745" max="10745" width="16.140625" style="1" customWidth="1"/>
    <col min="10746" max="10746" width="13.140625" style="1" customWidth="1"/>
    <col min="10747" max="10747" width="12.28515625" style="1" customWidth="1"/>
    <col min="10748" max="10748" width="10.85546875" style="1" customWidth="1"/>
    <col min="10749" max="10998" width="9.140625" style="1"/>
    <col min="10999" max="10999" width="74.28515625" style="1" customWidth="1"/>
    <col min="11000" max="11000" width="13.7109375" style="1" customWidth="1"/>
    <col min="11001" max="11001" width="16.140625" style="1" customWidth="1"/>
    <col min="11002" max="11002" width="13.140625" style="1" customWidth="1"/>
    <col min="11003" max="11003" width="12.28515625" style="1" customWidth="1"/>
    <col min="11004" max="11004" width="10.85546875" style="1" customWidth="1"/>
    <col min="11005" max="11254" width="9.140625" style="1"/>
    <col min="11255" max="11255" width="74.28515625" style="1" customWidth="1"/>
    <col min="11256" max="11256" width="13.7109375" style="1" customWidth="1"/>
    <col min="11257" max="11257" width="16.140625" style="1" customWidth="1"/>
    <col min="11258" max="11258" width="13.140625" style="1" customWidth="1"/>
    <col min="11259" max="11259" width="12.28515625" style="1" customWidth="1"/>
    <col min="11260" max="11260" width="10.85546875" style="1" customWidth="1"/>
    <col min="11261" max="11510" width="9.140625" style="1"/>
    <col min="11511" max="11511" width="74.28515625" style="1" customWidth="1"/>
    <col min="11512" max="11512" width="13.7109375" style="1" customWidth="1"/>
    <col min="11513" max="11513" width="16.140625" style="1" customWidth="1"/>
    <col min="11514" max="11514" width="13.140625" style="1" customWidth="1"/>
    <col min="11515" max="11515" width="12.28515625" style="1" customWidth="1"/>
    <col min="11516" max="11516" width="10.85546875" style="1" customWidth="1"/>
    <col min="11517" max="11766" width="9.140625" style="1"/>
    <col min="11767" max="11767" width="74.28515625" style="1" customWidth="1"/>
    <col min="11768" max="11768" width="13.7109375" style="1" customWidth="1"/>
    <col min="11769" max="11769" width="16.140625" style="1" customWidth="1"/>
    <col min="11770" max="11770" width="13.140625" style="1" customWidth="1"/>
    <col min="11771" max="11771" width="12.28515625" style="1" customWidth="1"/>
    <col min="11772" max="11772" width="10.85546875" style="1" customWidth="1"/>
    <col min="11773" max="12022" width="9.140625" style="1"/>
    <col min="12023" max="12023" width="74.28515625" style="1" customWidth="1"/>
    <col min="12024" max="12024" width="13.7109375" style="1" customWidth="1"/>
    <col min="12025" max="12025" width="16.140625" style="1" customWidth="1"/>
    <col min="12026" max="12026" width="13.140625" style="1" customWidth="1"/>
    <col min="12027" max="12027" width="12.28515625" style="1" customWidth="1"/>
    <col min="12028" max="12028" width="10.85546875" style="1" customWidth="1"/>
    <col min="12029" max="12278" width="9.140625" style="1"/>
    <col min="12279" max="12279" width="74.28515625" style="1" customWidth="1"/>
    <col min="12280" max="12280" width="13.7109375" style="1" customWidth="1"/>
    <col min="12281" max="12281" width="16.140625" style="1" customWidth="1"/>
    <col min="12282" max="12282" width="13.140625" style="1" customWidth="1"/>
    <col min="12283" max="12283" width="12.28515625" style="1" customWidth="1"/>
    <col min="12284" max="12284" width="10.85546875" style="1" customWidth="1"/>
    <col min="12285" max="12534" width="9.140625" style="1"/>
    <col min="12535" max="12535" width="74.28515625" style="1" customWidth="1"/>
    <col min="12536" max="12536" width="13.7109375" style="1" customWidth="1"/>
    <col min="12537" max="12537" width="16.140625" style="1" customWidth="1"/>
    <col min="12538" max="12538" width="13.140625" style="1" customWidth="1"/>
    <col min="12539" max="12539" width="12.28515625" style="1" customWidth="1"/>
    <col min="12540" max="12540" width="10.85546875" style="1" customWidth="1"/>
    <col min="12541" max="12790" width="9.140625" style="1"/>
    <col min="12791" max="12791" width="74.28515625" style="1" customWidth="1"/>
    <col min="12792" max="12792" width="13.7109375" style="1" customWidth="1"/>
    <col min="12793" max="12793" width="16.140625" style="1" customWidth="1"/>
    <col min="12794" max="12794" width="13.140625" style="1" customWidth="1"/>
    <col min="12795" max="12795" width="12.28515625" style="1" customWidth="1"/>
    <col min="12796" max="12796" width="10.85546875" style="1" customWidth="1"/>
    <col min="12797" max="13046" width="9.140625" style="1"/>
    <col min="13047" max="13047" width="74.28515625" style="1" customWidth="1"/>
    <col min="13048" max="13048" width="13.7109375" style="1" customWidth="1"/>
    <col min="13049" max="13049" width="16.140625" style="1" customWidth="1"/>
    <col min="13050" max="13050" width="13.140625" style="1" customWidth="1"/>
    <col min="13051" max="13051" width="12.28515625" style="1" customWidth="1"/>
    <col min="13052" max="13052" width="10.85546875" style="1" customWidth="1"/>
    <col min="13053" max="13302" width="9.140625" style="1"/>
    <col min="13303" max="13303" width="74.28515625" style="1" customWidth="1"/>
    <col min="13304" max="13304" width="13.7109375" style="1" customWidth="1"/>
    <col min="13305" max="13305" width="16.140625" style="1" customWidth="1"/>
    <col min="13306" max="13306" width="13.140625" style="1" customWidth="1"/>
    <col min="13307" max="13307" width="12.28515625" style="1" customWidth="1"/>
    <col min="13308" max="13308" width="10.85546875" style="1" customWidth="1"/>
    <col min="13309" max="13558" width="9.140625" style="1"/>
    <col min="13559" max="13559" width="74.28515625" style="1" customWidth="1"/>
    <col min="13560" max="13560" width="13.7109375" style="1" customWidth="1"/>
    <col min="13561" max="13561" width="16.140625" style="1" customWidth="1"/>
    <col min="13562" max="13562" width="13.140625" style="1" customWidth="1"/>
    <col min="13563" max="13563" width="12.28515625" style="1" customWidth="1"/>
    <col min="13564" max="13564" width="10.85546875" style="1" customWidth="1"/>
    <col min="13565" max="13814" width="9.140625" style="1"/>
    <col min="13815" max="13815" width="74.28515625" style="1" customWidth="1"/>
    <col min="13816" max="13816" width="13.7109375" style="1" customWidth="1"/>
    <col min="13817" max="13817" width="16.140625" style="1" customWidth="1"/>
    <col min="13818" max="13818" width="13.140625" style="1" customWidth="1"/>
    <col min="13819" max="13819" width="12.28515625" style="1" customWidth="1"/>
    <col min="13820" max="13820" width="10.85546875" style="1" customWidth="1"/>
    <col min="13821" max="14070" width="9.140625" style="1"/>
    <col min="14071" max="14071" width="74.28515625" style="1" customWidth="1"/>
    <col min="14072" max="14072" width="13.7109375" style="1" customWidth="1"/>
    <col min="14073" max="14073" width="16.140625" style="1" customWidth="1"/>
    <col min="14074" max="14074" width="13.140625" style="1" customWidth="1"/>
    <col min="14075" max="14075" width="12.28515625" style="1" customWidth="1"/>
    <col min="14076" max="14076" width="10.85546875" style="1" customWidth="1"/>
    <col min="14077" max="14326" width="9.140625" style="1"/>
    <col min="14327" max="14327" width="74.28515625" style="1" customWidth="1"/>
    <col min="14328" max="14328" width="13.7109375" style="1" customWidth="1"/>
    <col min="14329" max="14329" width="16.140625" style="1" customWidth="1"/>
    <col min="14330" max="14330" width="13.140625" style="1" customWidth="1"/>
    <col min="14331" max="14331" width="12.28515625" style="1" customWidth="1"/>
    <col min="14332" max="14332" width="10.85546875" style="1" customWidth="1"/>
    <col min="14333" max="14582" width="9.140625" style="1"/>
    <col min="14583" max="14583" width="74.28515625" style="1" customWidth="1"/>
    <col min="14584" max="14584" width="13.7109375" style="1" customWidth="1"/>
    <col min="14585" max="14585" width="16.140625" style="1" customWidth="1"/>
    <col min="14586" max="14586" width="13.140625" style="1" customWidth="1"/>
    <col min="14587" max="14587" width="12.28515625" style="1" customWidth="1"/>
    <col min="14588" max="14588" width="10.85546875" style="1" customWidth="1"/>
    <col min="14589" max="14838" width="9.140625" style="1"/>
    <col min="14839" max="14839" width="74.28515625" style="1" customWidth="1"/>
    <col min="14840" max="14840" width="13.7109375" style="1" customWidth="1"/>
    <col min="14841" max="14841" width="16.140625" style="1" customWidth="1"/>
    <col min="14842" max="14842" width="13.140625" style="1" customWidth="1"/>
    <col min="14843" max="14843" width="12.28515625" style="1" customWidth="1"/>
    <col min="14844" max="14844" width="10.85546875" style="1" customWidth="1"/>
    <col min="14845" max="15094" width="9.140625" style="1"/>
    <col min="15095" max="15095" width="74.28515625" style="1" customWidth="1"/>
    <col min="15096" max="15096" width="13.7109375" style="1" customWidth="1"/>
    <col min="15097" max="15097" width="16.140625" style="1" customWidth="1"/>
    <col min="15098" max="15098" width="13.140625" style="1" customWidth="1"/>
    <col min="15099" max="15099" width="12.28515625" style="1" customWidth="1"/>
    <col min="15100" max="15100" width="10.85546875" style="1" customWidth="1"/>
    <col min="15101" max="15350" width="9.140625" style="1"/>
    <col min="15351" max="15351" width="74.28515625" style="1" customWidth="1"/>
    <col min="15352" max="15352" width="13.7109375" style="1" customWidth="1"/>
    <col min="15353" max="15353" width="16.140625" style="1" customWidth="1"/>
    <col min="15354" max="15354" width="13.140625" style="1" customWidth="1"/>
    <col min="15355" max="15355" width="12.28515625" style="1" customWidth="1"/>
    <col min="15356" max="15356" width="10.85546875" style="1" customWidth="1"/>
    <col min="15357" max="15606" width="9.140625" style="1"/>
    <col min="15607" max="15607" width="74.28515625" style="1" customWidth="1"/>
    <col min="15608" max="15608" width="13.7109375" style="1" customWidth="1"/>
    <col min="15609" max="15609" width="16.140625" style="1" customWidth="1"/>
    <col min="15610" max="15610" width="13.140625" style="1" customWidth="1"/>
    <col min="15611" max="15611" width="12.28515625" style="1" customWidth="1"/>
    <col min="15612" max="15612" width="10.85546875" style="1" customWidth="1"/>
    <col min="15613" max="15862" width="9.140625" style="1"/>
    <col min="15863" max="15863" width="74.28515625" style="1" customWidth="1"/>
    <col min="15864" max="15864" width="13.7109375" style="1" customWidth="1"/>
    <col min="15865" max="15865" width="16.140625" style="1" customWidth="1"/>
    <col min="15866" max="15866" width="13.140625" style="1" customWidth="1"/>
    <col min="15867" max="15867" width="12.28515625" style="1" customWidth="1"/>
    <col min="15868" max="15868" width="10.85546875" style="1" customWidth="1"/>
    <col min="15869" max="16118" width="9.140625" style="1"/>
    <col min="16119" max="16119" width="74.28515625" style="1" customWidth="1"/>
    <col min="16120" max="16120" width="13.7109375" style="1" customWidth="1"/>
    <col min="16121" max="16121" width="16.140625" style="1" customWidth="1"/>
    <col min="16122" max="16122" width="13.140625" style="1" customWidth="1"/>
    <col min="16123" max="16123" width="12.28515625" style="1" customWidth="1"/>
    <col min="16124" max="16124" width="10.85546875" style="1" customWidth="1"/>
    <col min="16125" max="16384" width="9.140625" style="1"/>
  </cols>
  <sheetData>
    <row r="1" spans="1:8" ht="15" x14ac:dyDescent="0.25">
      <c r="D1" s="196"/>
      <c r="E1" s="196" t="s">
        <v>87</v>
      </c>
      <c r="F1" s="196"/>
      <c r="G1" s="196"/>
    </row>
    <row r="2" spans="1:8" ht="15" x14ac:dyDescent="0.25">
      <c r="D2" s="196"/>
      <c r="E2" s="196" t="s">
        <v>86</v>
      </c>
      <c r="F2" s="196"/>
      <c r="G2" s="196"/>
    </row>
    <row r="3" spans="1:8" ht="15" x14ac:dyDescent="0.25">
      <c r="D3" s="198"/>
      <c r="E3" s="197" t="s">
        <v>85</v>
      </c>
      <c r="F3" s="197"/>
      <c r="G3" s="197"/>
      <c r="H3" s="199"/>
    </row>
    <row r="4" spans="1:8" ht="18" x14ac:dyDescent="0.25">
      <c r="A4" s="201" t="s">
        <v>80</v>
      </c>
      <c r="B4" s="201"/>
      <c r="C4" s="201"/>
      <c r="D4" s="201"/>
      <c r="E4" s="201"/>
      <c r="F4" s="201"/>
    </row>
    <row r="5" spans="1:8" ht="18" customHeight="1" x14ac:dyDescent="0.25">
      <c r="A5" s="200" t="s">
        <v>65</v>
      </c>
      <c r="B5" s="200"/>
      <c r="C5" s="200"/>
      <c r="D5" s="200"/>
      <c r="E5" s="200"/>
      <c r="F5" s="200"/>
    </row>
    <row r="6" spans="1:8" ht="13.5" thickBot="1" x14ac:dyDescent="0.25">
      <c r="A6" s="102"/>
      <c r="B6" s="103"/>
      <c r="F6" s="104" t="s">
        <v>0</v>
      </c>
    </row>
    <row r="7" spans="1:8" x14ac:dyDescent="0.2">
      <c r="A7" s="105"/>
      <c r="B7" s="10" t="s">
        <v>1</v>
      </c>
      <c r="C7" s="106" t="s">
        <v>68</v>
      </c>
      <c r="D7" s="10" t="s">
        <v>2</v>
      </c>
      <c r="E7" s="106" t="s">
        <v>3</v>
      </c>
      <c r="F7" s="107" t="s">
        <v>3</v>
      </c>
    </row>
    <row r="8" spans="1:8" ht="15.75" x14ac:dyDescent="0.25">
      <c r="A8" s="108" t="s">
        <v>4</v>
      </c>
      <c r="B8" s="17" t="s">
        <v>5</v>
      </c>
      <c r="C8" s="109" t="s">
        <v>69</v>
      </c>
      <c r="D8" s="17"/>
      <c r="E8" s="109" t="s">
        <v>6</v>
      </c>
      <c r="F8" s="110" t="s">
        <v>6</v>
      </c>
    </row>
    <row r="9" spans="1:8" ht="13.5" thickBot="1" x14ac:dyDescent="0.25">
      <c r="A9" s="111"/>
      <c r="B9" s="22" t="s">
        <v>70</v>
      </c>
      <c r="C9" s="112" t="str">
        <f>B9</f>
        <v>na rok 2020</v>
      </c>
      <c r="D9" s="22" t="s">
        <v>81</v>
      </c>
      <c r="E9" s="113" t="s">
        <v>7</v>
      </c>
      <c r="F9" s="114" t="s">
        <v>8</v>
      </c>
    </row>
    <row r="10" spans="1:8" ht="15.75" x14ac:dyDescent="0.25">
      <c r="A10" s="115" t="s">
        <v>9</v>
      </c>
      <c r="B10" s="116">
        <f>SUM(B11:B17)</f>
        <v>144350</v>
      </c>
      <c r="C10" s="117">
        <f t="shared" ref="C10:D10" si="0">SUM(C11:C17)</f>
        <v>144350</v>
      </c>
      <c r="D10" s="118">
        <f t="shared" si="0"/>
        <v>143263</v>
      </c>
      <c r="E10" s="119">
        <f>D10/B10*100</f>
        <v>99.246969172151026</v>
      </c>
      <c r="F10" s="120">
        <f>D10/C10*100</f>
        <v>99.246969172151026</v>
      </c>
    </row>
    <row r="11" spans="1:8" x14ac:dyDescent="0.2">
      <c r="A11" s="121" t="s">
        <v>10</v>
      </c>
      <c r="B11" s="122">
        <v>12350</v>
      </c>
      <c r="C11" s="123">
        <v>12350</v>
      </c>
      <c r="D11" s="124">
        <v>8695</v>
      </c>
      <c r="E11" s="125">
        <f t="shared" ref="E11:E28" si="1">D11/B11*100</f>
        <v>70.404858299595148</v>
      </c>
      <c r="F11" s="126">
        <f>D11/C11*100</f>
        <v>70.404858299595148</v>
      </c>
    </row>
    <row r="12" spans="1:8" x14ac:dyDescent="0.2">
      <c r="A12" s="127" t="s">
        <v>11</v>
      </c>
      <c r="B12" s="122">
        <v>2400</v>
      </c>
      <c r="C12" s="123">
        <v>2400</v>
      </c>
      <c r="D12" s="128">
        <v>2573</v>
      </c>
      <c r="E12" s="125">
        <f t="shared" si="1"/>
        <v>107.20833333333333</v>
      </c>
      <c r="F12" s="126">
        <f t="shared" ref="F12:F17" si="2">D12/C12*100</f>
        <v>107.20833333333333</v>
      </c>
    </row>
    <row r="13" spans="1:8" x14ac:dyDescent="0.2">
      <c r="A13" s="127" t="s">
        <v>71</v>
      </c>
      <c r="B13" s="122">
        <v>500</v>
      </c>
      <c r="C13" s="123">
        <v>500</v>
      </c>
      <c r="D13" s="128">
        <v>712</v>
      </c>
      <c r="E13" s="125">
        <f t="shared" si="1"/>
        <v>142.4</v>
      </c>
      <c r="F13" s="126">
        <f t="shared" si="2"/>
        <v>142.4</v>
      </c>
      <c r="G13" s="176"/>
    </row>
    <row r="14" spans="1:8" x14ac:dyDescent="0.2">
      <c r="A14" s="127" t="s">
        <v>12</v>
      </c>
      <c r="B14" s="122">
        <v>9000</v>
      </c>
      <c r="C14" s="123">
        <v>9000</v>
      </c>
      <c r="D14" s="128">
        <v>15507</v>
      </c>
      <c r="E14" s="125">
        <f t="shared" si="1"/>
        <v>172.3</v>
      </c>
      <c r="F14" s="126">
        <f t="shared" si="2"/>
        <v>172.3</v>
      </c>
    </row>
    <row r="15" spans="1:8" x14ac:dyDescent="0.2">
      <c r="A15" s="127" t="s">
        <v>13</v>
      </c>
      <c r="B15" s="122">
        <v>1900</v>
      </c>
      <c r="C15" s="123">
        <v>1900</v>
      </c>
      <c r="D15" s="128">
        <v>950</v>
      </c>
      <c r="E15" s="125">
        <f t="shared" si="1"/>
        <v>50</v>
      </c>
      <c r="F15" s="126">
        <f t="shared" si="2"/>
        <v>50</v>
      </c>
    </row>
    <row r="16" spans="1:8" x14ac:dyDescent="0.2">
      <c r="A16" s="127" t="s">
        <v>72</v>
      </c>
      <c r="B16" s="122">
        <v>0</v>
      </c>
      <c r="C16" s="123">
        <v>0</v>
      </c>
      <c r="D16" s="128">
        <v>588</v>
      </c>
      <c r="E16" s="125" t="s">
        <v>79</v>
      </c>
      <c r="F16" s="129" t="s">
        <v>79</v>
      </c>
      <c r="G16" s="177"/>
    </row>
    <row r="17" spans="1:7" x14ac:dyDescent="0.2">
      <c r="A17" s="127" t="s">
        <v>14</v>
      </c>
      <c r="B17" s="122">
        <v>118200</v>
      </c>
      <c r="C17" s="123">
        <v>118200</v>
      </c>
      <c r="D17" s="128">
        <v>114238</v>
      </c>
      <c r="E17" s="125">
        <f t="shared" si="1"/>
        <v>96.64805414551607</v>
      </c>
      <c r="F17" s="126">
        <f t="shared" si="2"/>
        <v>96.64805414551607</v>
      </c>
    </row>
    <row r="18" spans="1:7" x14ac:dyDescent="0.2">
      <c r="A18" s="127"/>
      <c r="B18" s="130"/>
      <c r="C18" s="131"/>
      <c r="D18" s="128"/>
      <c r="E18" s="132"/>
      <c r="F18" s="133"/>
    </row>
    <row r="19" spans="1:7" ht="15.75" x14ac:dyDescent="0.25">
      <c r="A19" s="182" t="s">
        <v>15</v>
      </c>
      <c r="B19" s="183">
        <f>SUM(B20:B30)</f>
        <v>33450</v>
      </c>
      <c r="C19" s="184">
        <f t="shared" ref="C19:D19" si="3">SUM(C20:C30)</f>
        <v>43188.899999999994</v>
      </c>
      <c r="D19" s="185">
        <f t="shared" si="3"/>
        <v>89648</v>
      </c>
      <c r="E19" s="186">
        <f>D19/B19*100</f>
        <v>268.00597907324362</v>
      </c>
      <c r="F19" s="187">
        <f>D19/C19*100</f>
        <v>207.57185295295787</v>
      </c>
      <c r="G19" s="177"/>
    </row>
    <row r="20" spans="1:7" x14ac:dyDescent="0.2">
      <c r="A20" s="127" t="s">
        <v>16</v>
      </c>
      <c r="B20" s="128">
        <v>1350</v>
      </c>
      <c r="C20" s="123">
        <v>1350</v>
      </c>
      <c r="D20" s="128">
        <v>376</v>
      </c>
      <c r="E20" s="125">
        <f t="shared" si="1"/>
        <v>27.851851851851851</v>
      </c>
      <c r="F20" s="126">
        <f t="shared" ref="F20:F28" si="4">D20/C20*100</f>
        <v>27.851851851851851</v>
      </c>
    </row>
    <row r="21" spans="1:7" x14ac:dyDescent="0.2">
      <c r="A21" s="127" t="s">
        <v>17</v>
      </c>
      <c r="B21" s="128">
        <v>2800</v>
      </c>
      <c r="C21" s="123">
        <v>3988</v>
      </c>
      <c r="D21" s="128">
        <v>3988</v>
      </c>
      <c r="E21" s="125">
        <f t="shared" si="1"/>
        <v>142.42857142857144</v>
      </c>
      <c r="F21" s="126">
        <f t="shared" si="4"/>
        <v>100</v>
      </c>
      <c r="G21" s="174"/>
    </row>
    <row r="22" spans="1:7" x14ac:dyDescent="0.2">
      <c r="A22" s="127" t="s">
        <v>18</v>
      </c>
      <c r="B22" s="128">
        <v>400</v>
      </c>
      <c r="C22" s="123">
        <v>400</v>
      </c>
      <c r="D22" s="128">
        <v>546</v>
      </c>
      <c r="E22" s="125">
        <f t="shared" si="1"/>
        <v>136.5</v>
      </c>
      <c r="F22" s="126">
        <f t="shared" si="4"/>
        <v>136.5</v>
      </c>
      <c r="G22" s="174"/>
    </row>
    <row r="23" spans="1:7" x14ac:dyDescent="0.2">
      <c r="A23" s="127" t="s">
        <v>19</v>
      </c>
      <c r="B23" s="128">
        <v>17200</v>
      </c>
      <c r="C23" s="123">
        <v>17200</v>
      </c>
      <c r="D23" s="128">
        <v>12900</v>
      </c>
      <c r="E23" s="125">
        <f t="shared" si="1"/>
        <v>75</v>
      </c>
      <c r="F23" s="126">
        <f t="shared" si="4"/>
        <v>75</v>
      </c>
      <c r="G23" s="174"/>
    </row>
    <row r="24" spans="1:7" x14ac:dyDescent="0.2">
      <c r="A24" s="127" t="s">
        <v>20</v>
      </c>
      <c r="B24" s="128">
        <v>11000</v>
      </c>
      <c r="C24" s="123">
        <v>11000</v>
      </c>
      <c r="D24" s="128">
        <v>10786</v>
      </c>
      <c r="E24" s="125">
        <f t="shared" si="1"/>
        <v>98.054545454545448</v>
      </c>
      <c r="F24" s="126">
        <f t="shared" si="4"/>
        <v>98.054545454545448</v>
      </c>
      <c r="G24" s="174"/>
    </row>
    <row r="25" spans="1:7" x14ac:dyDescent="0.2">
      <c r="A25" s="127" t="s">
        <v>21</v>
      </c>
      <c r="B25" s="128">
        <v>0</v>
      </c>
      <c r="C25" s="123">
        <v>5301.5</v>
      </c>
      <c r="D25" s="128">
        <v>46486</v>
      </c>
      <c r="E25" s="125" t="s">
        <v>79</v>
      </c>
      <c r="F25" s="126">
        <f t="shared" si="4"/>
        <v>876.84617561067614</v>
      </c>
      <c r="G25" s="174"/>
    </row>
    <row r="26" spans="1:7" x14ac:dyDescent="0.2">
      <c r="A26" s="188" t="s">
        <v>82</v>
      </c>
      <c r="B26" s="189">
        <v>0</v>
      </c>
      <c r="C26" s="190">
        <v>1753.7</v>
      </c>
      <c r="D26" s="189">
        <v>4793</v>
      </c>
      <c r="E26" s="191" t="s">
        <v>79</v>
      </c>
      <c r="F26" s="192">
        <f t="shared" si="4"/>
        <v>273.30786337457943</v>
      </c>
      <c r="G26" s="174"/>
    </row>
    <row r="27" spans="1:7" x14ac:dyDescent="0.2">
      <c r="A27" s="127" t="s">
        <v>73</v>
      </c>
      <c r="B27" s="128">
        <v>0</v>
      </c>
      <c r="C27" s="123">
        <v>1495.7</v>
      </c>
      <c r="D27" s="128">
        <v>1726</v>
      </c>
      <c r="E27" s="125" t="s">
        <v>79</v>
      </c>
      <c r="F27" s="126">
        <f t="shared" si="4"/>
        <v>115.39747275523166</v>
      </c>
      <c r="G27" s="174"/>
    </row>
    <row r="28" spans="1:7" x14ac:dyDescent="0.2">
      <c r="A28" s="134" t="s">
        <v>22</v>
      </c>
      <c r="B28" s="128">
        <v>700</v>
      </c>
      <c r="C28" s="123">
        <v>700</v>
      </c>
      <c r="D28" s="128">
        <v>1019</v>
      </c>
      <c r="E28" s="125">
        <f t="shared" si="1"/>
        <v>145.57142857142858</v>
      </c>
      <c r="F28" s="126">
        <f t="shared" si="4"/>
        <v>145.57142857142858</v>
      </c>
      <c r="G28" s="174"/>
    </row>
    <row r="29" spans="1:7" x14ac:dyDescent="0.2">
      <c r="A29" s="134" t="s">
        <v>23</v>
      </c>
      <c r="B29" s="128">
        <v>0</v>
      </c>
      <c r="C29" s="123">
        <v>0</v>
      </c>
      <c r="D29" s="122">
        <v>7027</v>
      </c>
      <c r="E29" s="125" t="s">
        <v>79</v>
      </c>
      <c r="F29" s="129" t="s">
        <v>79</v>
      </c>
      <c r="G29" s="178"/>
    </row>
    <row r="30" spans="1:7" x14ac:dyDescent="0.2">
      <c r="A30" s="134" t="s">
        <v>24</v>
      </c>
      <c r="B30" s="128">
        <v>0</v>
      </c>
      <c r="C30" s="123">
        <v>0</v>
      </c>
      <c r="D30" s="122">
        <v>1</v>
      </c>
      <c r="E30" s="125" t="s">
        <v>79</v>
      </c>
      <c r="F30" s="129" t="s">
        <v>79</v>
      </c>
      <c r="G30" s="178"/>
    </row>
    <row r="31" spans="1:7" x14ac:dyDescent="0.2">
      <c r="A31" s="135"/>
      <c r="B31" s="122"/>
      <c r="C31" s="123"/>
      <c r="D31" s="136"/>
      <c r="E31" s="132"/>
      <c r="F31" s="133"/>
      <c r="G31" s="174"/>
    </row>
    <row r="32" spans="1:7" ht="15.75" x14ac:dyDescent="0.25">
      <c r="A32" s="193" t="s">
        <v>25</v>
      </c>
      <c r="B32" s="183">
        <v>0</v>
      </c>
      <c r="C32" s="184">
        <v>2109.5</v>
      </c>
      <c r="D32" s="185">
        <v>2110</v>
      </c>
      <c r="E32" s="194" t="s">
        <v>79</v>
      </c>
      <c r="F32" s="195">
        <f t="shared" ref="F32" si="5">D32/C32*100</f>
        <v>100.023702299123</v>
      </c>
      <c r="G32" s="174"/>
    </row>
    <row r="33" spans="1:7" x14ac:dyDescent="0.2">
      <c r="A33" s="135"/>
      <c r="B33" s="138"/>
      <c r="C33" s="123"/>
      <c r="D33" s="128"/>
      <c r="E33" s="139"/>
      <c r="F33" s="140"/>
    </row>
    <row r="34" spans="1:7" ht="15.75" x14ac:dyDescent="0.25">
      <c r="A34" s="137" t="s">
        <v>26</v>
      </c>
      <c r="B34" s="141">
        <f>SUM(B35:B44)</f>
        <v>646183</v>
      </c>
      <c r="C34" s="142">
        <f>SUM(C35:C44)</f>
        <v>986206.39999999991</v>
      </c>
      <c r="D34" s="143">
        <f t="shared" ref="D34" si="6">SUM(D35:D44)</f>
        <v>805930</v>
      </c>
      <c r="E34" s="144">
        <f>D34/B34*100</f>
        <v>124.721634583392</v>
      </c>
      <c r="F34" s="145">
        <f>D34/C34*100</f>
        <v>81.720215971017836</v>
      </c>
    </row>
    <row r="35" spans="1:7" x14ac:dyDescent="0.2">
      <c r="A35" s="146" t="s">
        <v>27</v>
      </c>
      <c r="B35" s="147"/>
      <c r="C35" s="148"/>
      <c r="D35" s="149"/>
      <c r="E35" s="150"/>
      <c r="F35" s="151"/>
    </row>
    <row r="36" spans="1:7" x14ac:dyDescent="0.2">
      <c r="A36" s="152" t="s">
        <v>74</v>
      </c>
      <c r="B36" s="130">
        <v>84736</v>
      </c>
      <c r="C36" s="131">
        <v>84736</v>
      </c>
      <c r="D36" s="136">
        <v>84736</v>
      </c>
      <c r="E36" s="153">
        <f t="shared" ref="E36:E38" si="7">D36/B36*100</f>
        <v>100</v>
      </c>
      <c r="F36" s="154">
        <f t="shared" ref="F36:F42" si="8">D36/C36*100</f>
        <v>100</v>
      </c>
      <c r="G36" s="177"/>
    </row>
    <row r="37" spans="1:7" ht="15" customHeight="1" x14ac:dyDescent="0.2">
      <c r="A37" s="155" t="s">
        <v>28</v>
      </c>
      <c r="B37" s="147"/>
      <c r="C37" s="148"/>
      <c r="D37" s="149"/>
      <c r="E37" s="156"/>
      <c r="F37" s="157"/>
    </row>
    <row r="38" spans="1:7" x14ac:dyDescent="0.2">
      <c r="A38" s="152" t="s">
        <v>75</v>
      </c>
      <c r="B38" s="158">
        <v>352421</v>
      </c>
      <c r="C38" s="131">
        <v>352421</v>
      </c>
      <c r="D38" s="136">
        <v>352421</v>
      </c>
      <c r="E38" s="153">
        <f t="shared" si="7"/>
        <v>100</v>
      </c>
      <c r="F38" s="154">
        <f t="shared" si="8"/>
        <v>100</v>
      </c>
    </row>
    <row r="39" spans="1:7" x14ac:dyDescent="0.2">
      <c r="A39" s="155" t="s">
        <v>28</v>
      </c>
      <c r="B39" s="147"/>
      <c r="C39" s="159"/>
      <c r="D39" s="147"/>
      <c r="E39" s="156"/>
      <c r="F39" s="157"/>
    </row>
    <row r="40" spans="1:7" x14ac:dyDescent="0.2">
      <c r="A40" s="152" t="s">
        <v>76</v>
      </c>
      <c r="B40" s="130">
        <v>0</v>
      </c>
      <c r="C40" s="160">
        <v>68303.899999999994</v>
      </c>
      <c r="D40" s="130">
        <v>62934</v>
      </c>
      <c r="E40" s="153" t="s">
        <v>79</v>
      </c>
      <c r="F40" s="154">
        <f t="shared" si="8"/>
        <v>92.138223439657182</v>
      </c>
    </row>
    <row r="41" spans="1:7" x14ac:dyDescent="0.2">
      <c r="A41" s="155" t="s">
        <v>28</v>
      </c>
      <c r="B41" s="147"/>
      <c r="C41" s="159"/>
      <c r="D41" s="147"/>
      <c r="E41" s="156"/>
      <c r="F41" s="157"/>
    </row>
    <row r="42" spans="1:7" x14ac:dyDescent="0.2">
      <c r="A42" s="152" t="s">
        <v>77</v>
      </c>
      <c r="B42" s="130">
        <v>0</v>
      </c>
      <c r="C42" s="160">
        <v>113971</v>
      </c>
      <c r="D42" s="130">
        <v>109675</v>
      </c>
      <c r="E42" s="153" t="s">
        <v>79</v>
      </c>
      <c r="F42" s="154">
        <f t="shared" si="8"/>
        <v>96.230620070017807</v>
      </c>
    </row>
    <row r="43" spans="1:7" x14ac:dyDescent="0.2">
      <c r="A43" s="127" t="s">
        <v>29</v>
      </c>
      <c r="B43" s="161">
        <v>209026</v>
      </c>
      <c r="C43" s="123">
        <v>226384.8</v>
      </c>
      <c r="D43" s="128">
        <v>66193</v>
      </c>
      <c r="E43" s="125">
        <f>D43/B43*100</f>
        <v>31.667352386784419</v>
      </c>
      <c r="F43" s="129">
        <f>D43/C43*100</f>
        <v>29.239153865453865</v>
      </c>
    </row>
    <row r="44" spans="1:7" ht="13.5" thickBot="1" x14ac:dyDescent="0.25">
      <c r="A44" s="162" t="s">
        <v>78</v>
      </c>
      <c r="B44" s="163">
        <v>0</v>
      </c>
      <c r="C44" s="164">
        <v>140389.70000000001</v>
      </c>
      <c r="D44" s="165">
        <v>129971</v>
      </c>
      <c r="E44" s="166" t="s">
        <v>79</v>
      </c>
      <c r="F44" s="167">
        <f>D44/C44*100</f>
        <v>92.578729066306138</v>
      </c>
    </row>
    <row r="45" spans="1:7" ht="16.5" thickBot="1" x14ac:dyDescent="0.3">
      <c r="A45" s="168" t="s">
        <v>30</v>
      </c>
      <c r="B45" s="169">
        <f>B34+B19+B10+B32</f>
        <v>823983</v>
      </c>
      <c r="C45" s="170">
        <f>C34+C19+C10+C32</f>
        <v>1175854.7999999998</v>
      </c>
      <c r="D45" s="171">
        <f>D34+D19+D10+D32</f>
        <v>1040951</v>
      </c>
      <c r="E45" s="172">
        <f>D45/B45*100</f>
        <v>126.33161121042546</v>
      </c>
      <c r="F45" s="173">
        <f>D45/C45*100</f>
        <v>88.527171892311884</v>
      </c>
    </row>
  </sheetData>
  <mergeCells count="2">
    <mergeCell ref="A5:F5"/>
    <mergeCell ref="A4:F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CCF3-4476-4BA3-93AD-BD1B76269106}">
  <sheetPr>
    <pageSetUpPr fitToPage="1"/>
  </sheetPr>
  <dimension ref="A1:J47"/>
  <sheetViews>
    <sheetView workbookViewId="0">
      <selection activeCell="L15" sqref="L15"/>
    </sheetView>
  </sheetViews>
  <sheetFormatPr defaultRowHeight="12.75" x14ac:dyDescent="0.2"/>
  <cols>
    <col min="1" max="1" width="10.5703125" style="12" customWidth="1"/>
    <col min="2" max="2" width="58.5703125" style="12" customWidth="1"/>
    <col min="3" max="3" width="17.28515625" style="12" customWidth="1"/>
    <col min="4" max="4" width="16.7109375" style="12" customWidth="1"/>
    <col min="5" max="5" width="14.42578125" style="12" customWidth="1"/>
    <col min="6" max="6" width="12.28515625" style="12" customWidth="1"/>
    <col min="7" max="7" width="12.140625" style="12" customWidth="1"/>
    <col min="8" max="8" width="2.85546875" style="12" customWidth="1"/>
    <col min="9" max="9" width="13.85546875" style="12" customWidth="1"/>
    <col min="10" max="256" width="9.140625" style="12"/>
    <col min="257" max="257" width="58.5703125" style="12" customWidth="1"/>
    <col min="258" max="258" width="17.28515625" style="12" customWidth="1"/>
    <col min="259" max="259" width="16.7109375" style="12" customWidth="1"/>
    <col min="260" max="260" width="14.42578125" style="12" customWidth="1"/>
    <col min="261" max="261" width="12.28515625" style="12" customWidth="1"/>
    <col min="262" max="262" width="12.140625" style="12" customWidth="1"/>
    <col min="263" max="263" width="9.140625" style="12"/>
    <col min="264" max="264" width="13.85546875" style="12" customWidth="1"/>
    <col min="265" max="512" width="9.140625" style="12"/>
    <col min="513" max="513" width="58.5703125" style="12" customWidth="1"/>
    <col min="514" max="514" width="17.28515625" style="12" customWidth="1"/>
    <col min="515" max="515" width="16.7109375" style="12" customWidth="1"/>
    <col min="516" max="516" width="14.42578125" style="12" customWidth="1"/>
    <col min="517" max="517" width="12.28515625" style="12" customWidth="1"/>
    <col min="518" max="518" width="12.140625" style="12" customWidth="1"/>
    <col min="519" max="519" width="9.140625" style="12"/>
    <col min="520" max="520" width="13.85546875" style="12" customWidth="1"/>
    <col min="521" max="768" width="9.140625" style="12"/>
    <col min="769" max="769" width="58.5703125" style="12" customWidth="1"/>
    <col min="770" max="770" width="17.28515625" style="12" customWidth="1"/>
    <col min="771" max="771" width="16.7109375" style="12" customWidth="1"/>
    <col min="772" max="772" width="14.42578125" style="12" customWidth="1"/>
    <col min="773" max="773" width="12.28515625" style="12" customWidth="1"/>
    <col min="774" max="774" width="12.140625" style="12" customWidth="1"/>
    <col min="775" max="775" width="9.140625" style="12"/>
    <col min="776" max="776" width="13.85546875" style="12" customWidth="1"/>
    <col min="777" max="1024" width="9.140625" style="12"/>
    <col min="1025" max="1025" width="58.5703125" style="12" customWidth="1"/>
    <col min="1026" max="1026" width="17.28515625" style="12" customWidth="1"/>
    <col min="1027" max="1027" width="16.7109375" style="12" customWidth="1"/>
    <col min="1028" max="1028" width="14.42578125" style="12" customWidth="1"/>
    <col min="1029" max="1029" width="12.28515625" style="12" customWidth="1"/>
    <col min="1030" max="1030" width="12.140625" style="12" customWidth="1"/>
    <col min="1031" max="1031" width="9.140625" style="12"/>
    <col min="1032" max="1032" width="13.85546875" style="12" customWidth="1"/>
    <col min="1033" max="1280" width="9.140625" style="12"/>
    <col min="1281" max="1281" width="58.5703125" style="12" customWidth="1"/>
    <col min="1282" max="1282" width="17.28515625" style="12" customWidth="1"/>
    <col min="1283" max="1283" width="16.7109375" style="12" customWidth="1"/>
    <col min="1284" max="1284" width="14.42578125" style="12" customWidth="1"/>
    <col min="1285" max="1285" width="12.28515625" style="12" customWidth="1"/>
    <col min="1286" max="1286" width="12.140625" style="12" customWidth="1"/>
    <col min="1287" max="1287" width="9.140625" style="12"/>
    <col min="1288" max="1288" width="13.85546875" style="12" customWidth="1"/>
    <col min="1289" max="1536" width="9.140625" style="12"/>
    <col min="1537" max="1537" width="58.5703125" style="12" customWidth="1"/>
    <col min="1538" max="1538" width="17.28515625" style="12" customWidth="1"/>
    <col min="1539" max="1539" width="16.7109375" style="12" customWidth="1"/>
    <col min="1540" max="1540" width="14.42578125" style="12" customWidth="1"/>
    <col min="1541" max="1541" width="12.28515625" style="12" customWidth="1"/>
    <col min="1542" max="1542" width="12.140625" style="12" customWidth="1"/>
    <col min="1543" max="1543" width="9.140625" style="12"/>
    <col min="1544" max="1544" width="13.85546875" style="12" customWidth="1"/>
    <col min="1545" max="1792" width="9.140625" style="12"/>
    <col min="1793" max="1793" width="58.5703125" style="12" customWidth="1"/>
    <col min="1794" max="1794" width="17.28515625" style="12" customWidth="1"/>
    <col min="1795" max="1795" width="16.7109375" style="12" customWidth="1"/>
    <col min="1796" max="1796" width="14.42578125" style="12" customWidth="1"/>
    <col min="1797" max="1797" width="12.28515625" style="12" customWidth="1"/>
    <col min="1798" max="1798" width="12.140625" style="12" customWidth="1"/>
    <col min="1799" max="1799" width="9.140625" style="12"/>
    <col min="1800" max="1800" width="13.85546875" style="12" customWidth="1"/>
    <col min="1801" max="2048" width="9.140625" style="12"/>
    <col min="2049" max="2049" width="58.5703125" style="12" customWidth="1"/>
    <col min="2050" max="2050" width="17.28515625" style="12" customWidth="1"/>
    <col min="2051" max="2051" width="16.7109375" style="12" customWidth="1"/>
    <col min="2052" max="2052" width="14.42578125" style="12" customWidth="1"/>
    <col min="2053" max="2053" width="12.28515625" style="12" customWidth="1"/>
    <col min="2054" max="2054" width="12.140625" style="12" customWidth="1"/>
    <col min="2055" max="2055" width="9.140625" style="12"/>
    <col min="2056" max="2056" width="13.85546875" style="12" customWidth="1"/>
    <col min="2057" max="2304" width="9.140625" style="12"/>
    <col min="2305" max="2305" width="58.5703125" style="12" customWidth="1"/>
    <col min="2306" max="2306" width="17.28515625" style="12" customWidth="1"/>
    <col min="2307" max="2307" width="16.7109375" style="12" customWidth="1"/>
    <col min="2308" max="2308" width="14.42578125" style="12" customWidth="1"/>
    <col min="2309" max="2309" width="12.28515625" style="12" customWidth="1"/>
    <col min="2310" max="2310" width="12.140625" style="12" customWidth="1"/>
    <col min="2311" max="2311" width="9.140625" style="12"/>
    <col min="2312" max="2312" width="13.85546875" style="12" customWidth="1"/>
    <col min="2313" max="2560" width="9.140625" style="12"/>
    <col min="2561" max="2561" width="58.5703125" style="12" customWidth="1"/>
    <col min="2562" max="2562" width="17.28515625" style="12" customWidth="1"/>
    <col min="2563" max="2563" width="16.7109375" style="12" customWidth="1"/>
    <col min="2564" max="2564" width="14.42578125" style="12" customWidth="1"/>
    <col min="2565" max="2565" width="12.28515625" style="12" customWidth="1"/>
    <col min="2566" max="2566" width="12.140625" style="12" customWidth="1"/>
    <col min="2567" max="2567" width="9.140625" style="12"/>
    <col min="2568" max="2568" width="13.85546875" style="12" customWidth="1"/>
    <col min="2569" max="2816" width="9.140625" style="12"/>
    <col min="2817" max="2817" width="58.5703125" style="12" customWidth="1"/>
    <col min="2818" max="2818" width="17.28515625" style="12" customWidth="1"/>
    <col min="2819" max="2819" width="16.7109375" style="12" customWidth="1"/>
    <col min="2820" max="2820" width="14.42578125" style="12" customWidth="1"/>
    <col min="2821" max="2821" width="12.28515625" style="12" customWidth="1"/>
    <col min="2822" max="2822" width="12.140625" style="12" customWidth="1"/>
    <col min="2823" max="2823" width="9.140625" style="12"/>
    <col min="2824" max="2824" width="13.85546875" style="12" customWidth="1"/>
    <col min="2825" max="3072" width="9.140625" style="12"/>
    <col min="3073" max="3073" width="58.5703125" style="12" customWidth="1"/>
    <col min="3074" max="3074" width="17.28515625" style="12" customWidth="1"/>
    <col min="3075" max="3075" width="16.7109375" style="12" customWidth="1"/>
    <col min="3076" max="3076" width="14.42578125" style="12" customWidth="1"/>
    <col min="3077" max="3077" width="12.28515625" style="12" customWidth="1"/>
    <col min="3078" max="3078" width="12.140625" style="12" customWidth="1"/>
    <col min="3079" max="3079" width="9.140625" style="12"/>
    <col min="3080" max="3080" width="13.85546875" style="12" customWidth="1"/>
    <col min="3081" max="3328" width="9.140625" style="12"/>
    <col min="3329" max="3329" width="58.5703125" style="12" customWidth="1"/>
    <col min="3330" max="3330" width="17.28515625" style="12" customWidth="1"/>
    <col min="3331" max="3331" width="16.7109375" style="12" customWidth="1"/>
    <col min="3332" max="3332" width="14.42578125" style="12" customWidth="1"/>
    <col min="3333" max="3333" width="12.28515625" style="12" customWidth="1"/>
    <col min="3334" max="3334" width="12.140625" style="12" customWidth="1"/>
    <col min="3335" max="3335" width="9.140625" style="12"/>
    <col min="3336" max="3336" width="13.85546875" style="12" customWidth="1"/>
    <col min="3337" max="3584" width="9.140625" style="12"/>
    <col min="3585" max="3585" width="58.5703125" style="12" customWidth="1"/>
    <col min="3586" max="3586" width="17.28515625" style="12" customWidth="1"/>
    <col min="3587" max="3587" width="16.7109375" style="12" customWidth="1"/>
    <col min="3588" max="3588" width="14.42578125" style="12" customWidth="1"/>
    <col min="3589" max="3589" width="12.28515625" style="12" customWidth="1"/>
    <col min="3590" max="3590" width="12.140625" style="12" customWidth="1"/>
    <col min="3591" max="3591" width="9.140625" style="12"/>
    <col min="3592" max="3592" width="13.85546875" style="12" customWidth="1"/>
    <col min="3593" max="3840" width="9.140625" style="12"/>
    <col min="3841" max="3841" width="58.5703125" style="12" customWidth="1"/>
    <col min="3842" max="3842" width="17.28515625" style="12" customWidth="1"/>
    <col min="3843" max="3843" width="16.7109375" style="12" customWidth="1"/>
    <col min="3844" max="3844" width="14.42578125" style="12" customWidth="1"/>
    <col min="3845" max="3845" width="12.28515625" style="12" customWidth="1"/>
    <col min="3846" max="3846" width="12.140625" style="12" customWidth="1"/>
    <col min="3847" max="3847" width="9.140625" style="12"/>
    <col min="3848" max="3848" width="13.85546875" style="12" customWidth="1"/>
    <col min="3849" max="4096" width="9.140625" style="12"/>
    <col min="4097" max="4097" width="58.5703125" style="12" customWidth="1"/>
    <col min="4098" max="4098" width="17.28515625" style="12" customWidth="1"/>
    <col min="4099" max="4099" width="16.7109375" style="12" customWidth="1"/>
    <col min="4100" max="4100" width="14.42578125" style="12" customWidth="1"/>
    <col min="4101" max="4101" width="12.28515625" style="12" customWidth="1"/>
    <col min="4102" max="4102" width="12.140625" style="12" customWidth="1"/>
    <col min="4103" max="4103" width="9.140625" style="12"/>
    <col min="4104" max="4104" width="13.85546875" style="12" customWidth="1"/>
    <col min="4105" max="4352" width="9.140625" style="12"/>
    <col min="4353" max="4353" width="58.5703125" style="12" customWidth="1"/>
    <col min="4354" max="4354" width="17.28515625" style="12" customWidth="1"/>
    <col min="4355" max="4355" width="16.7109375" style="12" customWidth="1"/>
    <col min="4356" max="4356" width="14.42578125" style="12" customWidth="1"/>
    <col min="4357" max="4357" width="12.28515625" style="12" customWidth="1"/>
    <col min="4358" max="4358" width="12.140625" style="12" customWidth="1"/>
    <col min="4359" max="4359" width="9.140625" style="12"/>
    <col min="4360" max="4360" width="13.85546875" style="12" customWidth="1"/>
    <col min="4361" max="4608" width="9.140625" style="12"/>
    <col min="4609" max="4609" width="58.5703125" style="12" customWidth="1"/>
    <col min="4610" max="4610" width="17.28515625" style="12" customWidth="1"/>
    <col min="4611" max="4611" width="16.7109375" style="12" customWidth="1"/>
    <col min="4612" max="4612" width="14.42578125" style="12" customWidth="1"/>
    <col min="4613" max="4613" width="12.28515625" style="12" customWidth="1"/>
    <col min="4614" max="4614" width="12.140625" style="12" customWidth="1"/>
    <col min="4615" max="4615" width="9.140625" style="12"/>
    <col min="4616" max="4616" width="13.85546875" style="12" customWidth="1"/>
    <col min="4617" max="4864" width="9.140625" style="12"/>
    <col min="4865" max="4865" width="58.5703125" style="12" customWidth="1"/>
    <col min="4866" max="4866" width="17.28515625" style="12" customWidth="1"/>
    <col min="4867" max="4867" width="16.7109375" style="12" customWidth="1"/>
    <col min="4868" max="4868" width="14.42578125" style="12" customWidth="1"/>
    <col min="4869" max="4869" width="12.28515625" style="12" customWidth="1"/>
    <col min="4870" max="4870" width="12.140625" style="12" customWidth="1"/>
    <col min="4871" max="4871" width="9.140625" style="12"/>
    <col min="4872" max="4872" width="13.85546875" style="12" customWidth="1"/>
    <col min="4873" max="5120" width="9.140625" style="12"/>
    <col min="5121" max="5121" width="58.5703125" style="12" customWidth="1"/>
    <col min="5122" max="5122" width="17.28515625" style="12" customWidth="1"/>
    <col min="5123" max="5123" width="16.7109375" style="12" customWidth="1"/>
    <col min="5124" max="5124" width="14.42578125" style="12" customWidth="1"/>
    <col min="5125" max="5125" width="12.28515625" style="12" customWidth="1"/>
    <col min="5126" max="5126" width="12.140625" style="12" customWidth="1"/>
    <col min="5127" max="5127" width="9.140625" style="12"/>
    <col min="5128" max="5128" width="13.85546875" style="12" customWidth="1"/>
    <col min="5129" max="5376" width="9.140625" style="12"/>
    <col min="5377" max="5377" width="58.5703125" style="12" customWidth="1"/>
    <col min="5378" max="5378" width="17.28515625" style="12" customWidth="1"/>
    <col min="5379" max="5379" width="16.7109375" style="12" customWidth="1"/>
    <col min="5380" max="5380" width="14.42578125" style="12" customWidth="1"/>
    <col min="5381" max="5381" width="12.28515625" style="12" customWidth="1"/>
    <col min="5382" max="5382" width="12.140625" style="12" customWidth="1"/>
    <col min="5383" max="5383" width="9.140625" style="12"/>
    <col min="5384" max="5384" width="13.85546875" style="12" customWidth="1"/>
    <col min="5385" max="5632" width="9.140625" style="12"/>
    <col min="5633" max="5633" width="58.5703125" style="12" customWidth="1"/>
    <col min="5634" max="5634" width="17.28515625" style="12" customWidth="1"/>
    <col min="5635" max="5635" width="16.7109375" style="12" customWidth="1"/>
    <col min="5636" max="5636" width="14.42578125" style="12" customWidth="1"/>
    <col min="5637" max="5637" width="12.28515625" style="12" customWidth="1"/>
    <col min="5638" max="5638" width="12.140625" style="12" customWidth="1"/>
    <col min="5639" max="5639" width="9.140625" style="12"/>
    <col min="5640" max="5640" width="13.85546875" style="12" customWidth="1"/>
    <col min="5641" max="5888" width="9.140625" style="12"/>
    <col min="5889" max="5889" width="58.5703125" style="12" customWidth="1"/>
    <col min="5890" max="5890" width="17.28515625" style="12" customWidth="1"/>
    <col min="5891" max="5891" width="16.7109375" style="12" customWidth="1"/>
    <col min="5892" max="5892" width="14.42578125" style="12" customWidth="1"/>
    <col min="5893" max="5893" width="12.28515625" style="12" customWidth="1"/>
    <col min="5894" max="5894" width="12.140625" style="12" customWidth="1"/>
    <col min="5895" max="5895" width="9.140625" style="12"/>
    <col min="5896" max="5896" width="13.85546875" style="12" customWidth="1"/>
    <col min="5897" max="6144" width="9.140625" style="12"/>
    <col min="6145" max="6145" width="58.5703125" style="12" customWidth="1"/>
    <col min="6146" max="6146" width="17.28515625" style="12" customWidth="1"/>
    <col min="6147" max="6147" width="16.7109375" style="12" customWidth="1"/>
    <col min="6148" max="6148" width="14.42578125" style="12" customWidth="1"/>
    <col min="6149" max="6149" width="12.28515625" style="12" customWidth="1"/>
    <col min="6150" max="6150" width="12.140625" style="12" customWidth="1"/>
    <col min="6151" max="6151" width="9.140625" style="12"/>
    <col min="6152" max="6152" width="13.85546875" style="12" customWidth="1"/>
    <col min="6153" max="6400" width="9.140625" style="12"/>
    <col min="6401" max="6401" width="58.5703125" style="12" customWidth="1"/>
    <col min="6402" max="6402" width="17.28515625" style="12" customWidth="1"/>
    <col min="6403" max="6403" width="16.7109375" style="12" customWidth="1"/>
    <col min="6404" max="6404" width="14.42578125" style="12" customWidth="1"/>
    <col min="6405" max="6405" width="12.28515625" style="12" customWidth="1"/>
    <col min="6406" max="6406" width="12.140625" style="12" customWidth="1"/>
    <col min="6407" max="6407" width="9.140625" style="12"/>
    <col min="6408" max="6408" width="13.85546875" style="12" customWidth="1"/>
    <col min="6409" max="6656" width="9.140625" style="12"/>
    <col min="6657" max="6657" width="58.5703125" style="12" customWidth="1"/>
    <col min="6658" max="6658" width="17.28515625" style="12" customWidth="1"/>
    <col min="6659" max="6659" width="16.7109375" style="12" customWidth="1"/>
    <col min="6660" max="6660" width="14.42578125" style="12" customWidth="1"/>
    <col min="6661" max="6661" width="12.28515625" style="12" customWidth="1"/>
    <col min="6662" max="6662" width="12.140625" style="12" customWidth="1"/>
    <col min="6663" max="6663" width="9.140625" style="12"/>
    <col min="6664" max="6664" width="13.85546875" style="12" customWidth="1"/>
    <col min="6665" max="6912" width="9.140625" style="12"/>
    <col min="6913" max="6913" width="58.5703125" style="12" customWidth="1"/>
    <col min="6914" max="6914" width="17.28515625" style="12" customWidth="1"/>
    <col min="6915" max="6915" width="16.7109375" style="12" customWidth="1"/>
    <col min="6916" max="6916" width="14.42578125" style="12" customWidth="1"/>
    <col min="6917" max="6917" width="12.28515625" style="12" customWidth="1"/>
    <col min="6918" max="6918" width="12.140625" style="12" customWidth="1"/>
    <col min="6919" max="6919" width="9.140625" style="12"/>
    <col min="6920" max="6920" width="13.85546875" style="12" customWidth="1"/>
    <col min="6921" max="7168" width="9.140625" style="12"/>
    <col min="7169" max="7169" width="58.5703125" style="12" customWidth="1"/>
    <col min="7170" max="7170" width="17.28515625" style="12" customWidth="1"/>
    <col min="7171" max="7171" width="16.7109375" style="12" customWidth="1"/>
    <col min="7172" max="7172" width="14.42578125" style="12" customWidth="1"/>
    <col min="7173" max="7173" width="12.28515625" style="12" customWidth="1"/>
    <col min="7174" max="7174" width="12.140625" style="12" customWidth="1"/>
    <col min="7175" max="7175" width="9.140625" style="12"/>
    <col min="7176" max="7176" width="13.85546875" style="12" customWidth="1"/>
    <col min="7177" max="7424" width="9.140625" style="12"/>
    <col min="7425" max="7425" width="58.5703125" style="12" customWidth="1"/>
    <col min="7426" max="7426" width="17.28515625" style="12" customWidth="1"/>
    <col min="7427" max="7427" width="16.7109375" style="12" customWidth="1"/>
    <col min="7428" max="7428" width="14.42578125" style="12" customWidth="1"/>
    <col min="7429" max="7429" width="12.28515625" style="12" customWidth="1"/>
    <col min="7430" max="7430" width="12.140625" style="12" customWidth="1"/>
    <col min="7431" max="7431" width="9.140625" style="12"/>
    <col min="7432" max="7432" width="13.85546875" style="12" customWidth="1"/>
    <col min="7433" max="7680" width="9.140625" style="12"/>
    <col min="7681" max="7681" width="58.5703125" style="12" customWidth="1"/>
    <col min="7682" max="7682" width="17.28515625" style="12" customWidth="1"/>
    <col min="7683" max="7683" width="16.7109375" style="12" customWidth="1"/>
    <col min="7684" max="7684" width="14.42578125" style="12" customWidth="1"/>
    <col min="7685" max="7685" width="12.28515625" style="12" customWidth="1"/>
    <col min="7686" max="7686" width="12.140625" style="12" customWidth="1"/>
    <col min="7687" max="7687" width="9.140625" style="12"/>
    <col min="7688" max="7688" width="13.85546875" style="12" customWidth="1"/>
    <col min="7689" max="7936" width="9.140625" style="12"/>
    <col min="7937" max="7937" width="58.5703125" style="12" customWidth="1"/>
    <col min="7938" max="7938" width="17.28515625" style="12" customWidth="1"/>
    <col min="7939" max="7939" width="16.7109375" style="12" customWidth="1"/>
    <col min="7940" max="7940" width="14.42578125" style="12" customWidth="1"/>
    <col min="7941" max="7941" width="12.28515625" style="12" customWidth="1"/>
    <col min="7942" max="7942" width="12.140625" style="12" customWidth="1"/>
    <col min="7943" max="7943" width="9.140625" style="12"/>
    <col min="7944" max="7944" width="13.85546875" style="12" customWidth="1"/>
    <col min="7945" max="8192" width="9.140625" style="12"/>
    <col min="8193" max="8193" width="58.5703125" style="12" customWidth="1"/>
    <col min="8194" max="8194" width="17.28515625" style="12" customWidth="1"/>
    <col min="8195" max="8195" width="16.7109375" style="12" customWidth="1"/>
    <col min="8196" max="8196" width="14.42578125" style="12" customWidth="1"/>
    <col min="8197" max="8197" width="12.28515625" style="12" customWidth="1"/>
    <col min="8198" max="8198" width="12.140625" style="12" customWidth="1"/>
    <col min="8199" max="8199" width="9.140625" style="12"/>
    <col min="8200" max="8200" width="13.85546875" style="12" customWidth="1"/>
    <col min="8201" max="8448" width="9.140625" style="12"/>
    <col min="8449" max="8449" width="58.5703125" style="12" customWidth="1"/>
    <col min="8450" max="8450" width="17.28515625" style="12" customWidth="1"/>
    <col min="8451" max="8451" width="16.7109375" style="12" customWidth="1"/>
    <col min="8452" max="8452" width="14.42578125" style="12" customWidth="1"/>
    <col min="8453" max="8453" width="12.28515625" style="12" customWidth="1"/>
    <col min="8454" max="8454" width="12.140625" style="12" customWidth="1"/>
    <col min="8455" max="8455" width="9.140625" style="12"/>
    <col min="8456" max="8456" width="13.85546875" style="12" customWidth="1"/>
    <col min="8457" max="8704" width="9.140625" style="12"/>
    <col min="8705" max="8705" width="58.5703125" style="12" customWidth="1"/>
    <col min="8706" max="8706" width="17.28515625" style="12" customWidth="1"/>
    <col min="8707" max="8707" width="16.7109375" style="12" customWidth="1"/>
    <col min="8708" max="8708" width="14.42578125" style="12" customWidth="1"/>
    <col min="8709" max="8709" width="12.28515625" style="12" customWidth="1"/>
    <col min="8710" max="8710" width="12.140625" style="12" customWidth="1"/>
    <col min="8711" max="8711" width="9.140625" style="12"/>
    <col min="8712" max="8712" width="13.85546875" style="12" customWidth="1"/>
    <col min="8713" max="8960" width="9.140625" style="12"/>
    <col min="8961" max="8961" width="58.5703125" style="12" customWidth="1"/>
    <col min="8962" max="8962" width="17.28515625" style="12" customWidth="1"/>
    <col min="8963" max="8963" width="16.7109375" style="12" customWidth="1"/>
    <col min="8964" max="8964" width="14.42578125" style="12" customWidth="1"/>
    <col min="8965" max="8965" width="12.28515625" style="12" customWidth="1"/>
    <col min="8966" max="8966" width="12.140625" style="12" customWidth="1"/>
    <col min="8967" max="8967" width="9.140625" style="12"/>
    <col min="8968" max="8968" width="13.85546875" style="12" customWidth="1"/>
    <col min="8969" max="9216" width="9.140625" style="12"/>
    <col min="9217" max="9217" width="58.5703125" style="12" customWidth="1"/>
    <col min="9218" max="9218" width="17.28515625" style="12" customWidth="1"/>
    <col min="9219" max="9219" width="16.7109375" style="12" customWidth="1"/>
    <col min="9220" max="9220" width="14.42578125" style="12" customWidth="1"/>
    <col min="9221" max="9221" width="12.28515625" style="12" customWidth="1"/>
    <col min="9222" max="9222" width="12.140625" style="12" customWidth="1"/>
    <col min="9223" max="9223" width="9.140625" style="12"/>
    <col min="9224" max="9224" width="13.85546875" style="12" customWidth="1"/>
    <col min="9225" max="9472" width="9.140625" style="12"/>
    <col min="9473" max="9473" width="58.5703125" style="12" customWidth="1"/>
    <col min="9474" max="9474" width="17.28515625" style="12" customWidth="1"/>
    <col min="9475" max="9475" width="16.7109375" style="12" customWidth="1"/>
    <col min="9476" max="9476" width="14.42578125" style="12" customWidth="1"/>
    <col min="9477" max="9477" width="12.28515625" style="12" customWidth="1"/>
    <col min="9478" max="9478" width="12.140625" style="12" customWidth="1"/>
    <col min="9479" max="9479" width="9.140625" style="12"/>
    <col min="9480" max="9480" width="13.85546875" style="12" customWidth="1"/>
    <col min="9481" max="9728" width="9.140625" style="12"/>
    <col min="9729" max="9729" width="58.5703125" style="12" customWidth="1"/>
    <col min="9730" max="9730" width="17.28515625" style="12" customWidth="1"/>
    <col min="9731" max="9731" width="16.7109375" style="12" customWidth="1"/>
    <col min="9732" max="9732" width="14.42578125" style="12" customWidth="1"/>
    <col min="9733" max="9733" width="12.28515625" style="12" customWidth="1"/>
    <col min="9734" max="9734" width="12.140625" style="12" customWidth="1"/>
    <col min="9735" max="9735" width="9.140625" style="12"/>
    <col min="9736" max="9736" width="13.85546875" style="12" customWidth="1"/>
    <col min="9737" max="9984" width="9.140625" style="12"/>
    <col min="9985" max="9985" width="58.5703125" style="12" customWidth="1"/>
    <col min="9986" max="9986" width="17.28515625" style="12" customWidth="1"/>
    <col min="9987" max="9987" width="16.7109375" style="12" customWidth="1"/>
    <col min="9988" max="9988" width="14.42578125" style="12" customWidth="1"/>
    <col min="9989" max="9989" width="12.28515625" style="12" customWidth="1"/>
    <col min="9990" max="9990" width="12.140625" style="12" customWidth="1"/>
    <col min="9991" max="9991" width="9.140625" style="12"/>
    <col min="9992" max="9992" width="13.85546875" style="12" customWidth="1"/>
    <col min="9993" max="10240" width="9.140625" style="12"/>
    <col min="10241" max="10241" width="58.5703125" style="12" customWidth="1"/>
    <col min="10242" max="10242" width="17.28515625" style="12" customWidth="1"/>
    <col min="10243" max="10243" width="16.7109375" style="12" customWidth="1"/>
    <col min="10244" max="10244" width="14.42578125" style="12" customWidth="1"/>
    <col min="10245" max="10245" width="12.28515625" style="12" customWidth="1"/>
    <col min="10246" max="10246" width="12.140625" style="12" customWidth="1"/>
    <col min="10247" max="10247" width="9.140625" style="12"/>
    <col min="10248" max="10248" width="13.85546875" style="12" customWidth="1"/>
    <col min="10249" max="10496" width="9.140625" style="12"/>
    <col min="10497" max="10497" width="58.5703125" style="12" customWidth="1"/>
    <col min="10498" max="10498" width="17.28515625" style="12" customWidth="1"/>
    <col min="10499" max="10499" width="16.7109375" style="12" customWidth="1"/>
    <col min="10500" max="10500" width="14.42578125" style="12" customWidth="1"/>
    <col min="10501" max="10501" width="12.28515625" style="12" customWidth="1"/>
    <col min="10502" max="10502" width="12.140625" style="12" customWidth="1"/>
    <col min="10503" max="10503" width="9.140625" style="12"/>
    <col min="10504" max="10504" width="13.85546875" style="12" customWidth="1"/>
    <col min="10505" max="10752" width="9.140625" style="12"/>
    <col min="10753" max="10753" width="58.5703125" style="12" customWidth="1"/>
    <col min="10754" max="10754" width="17.28515625" style="12" customWidth="1"/>
    <col min="10755" max="10755" width="16.7109375" style="12" customWidth="1"/>
    <col min="10756" max="10756" width="14.42578125" style="12" customWidth="1"/>
    <col min="10757" max="10757" width="12.28515625" style="12" customWidth="1"/>
    <col min="10758" max="10758" width="12.140625" style="12" customWidth="1"/>
    <col min="10759" max="10759" width="9.140625" style="12"/>
    <col min="10760" max="10760" width="13.85546875" style="12" customWidth="1"/>
    <col min="10761" max="11008" width="9.140625" style="12"/>
    <col min="11009" max="11009" width="58.5703125" style="12" customWidth="1"/>
    <col min="11010" max="11010" width="17.28515625" style="12" customWidth="1"/>
    <col min="11011" max="11011" width="16.7109375" style="12" customWidth="1"/>
    <col min="11012" max="11012" width="14.42578125" style="12" customWidth="1"/>
    <col min="11013" max="11013" width="12.28515625" style="12" customWidth="1"/>
    <col min="11014" max="11014" width="12.140625" style="12" customWidth="1"/>
    <col min="11015" max="11015" width="9.140625" style="12"/>
    <col min="11016" max="11016" width="13.85546875" style="12" customWidth="1"/>
    <col min="11017" max="11264" width="9.140625" style="12"/>
    <col min="11265" max="11265" width="58.5703125" style="12" customWidth="1"/>
    <col min="11266" max="11266" width="17.28515625" style="12" customWidth="1"/>
    <col min="11267" max="11267" width="16.7109375" style="12" customWidth="1"/>
    <col min="11268" max="11268" width="14.42578125" style="12" customWidth="1"/>
    <col min="11269" max="11269" width="12.28515625" style="12" customWidth="1"/>
    <col min="11270" max="11270" width="12.140625" style="12" customWidth="1"/>
    <col min="11271" max="11271" width="9.140625" style="12"/>
    <col min="11272" max="11272" width="13.85546875" style="12" customWidth="1"/>
    <col min="11273" max="11520" width="9.140625" style="12"/>
    <col min="11521" max="11521" width="58.5703125" style="12" customWidth="1"/>
    <col min="11522" max="11522" width="17.28515625" style="12" customWidth="1"/>
    <col min="11523" max="11523" width="16.7109375" style="12" customWidth="1"/>
    <col min="11524" max="11524" width="14.42578125" style="12" customWidth="1"/>
    <col min="11525" max="11525" width="12.28515625" style="12" customWidth="1"/>
    <col min="11526" max="11526" width="12.140625" style="12" customWidth="1"/>
    <col min="11527" max="11527" width="9.140625" style="12"/>
    <col min="11528" max="11528" width="13.85546875" style="12" customWidth="1"/>
    <col min="11529" max="11776" width="9.140625" style="12"/>
    <col min="11777" max="11777" width="58.5703125" style="12" customWidth="1"/>
    <col min="11778" max="11778" width="17.28515625" style="12" customWidth="1"/>
    <col min="11779" max="11779" width="16.7109375" style="12" customWidth="1"/>
    <col min="11780" max="11780" width="14.42578125" style="12" customWidth="1"/>
    <col min="11781" max="11781" width="12.28515625" style="12" customWidth="1"/>
    <col min="11782" max="11782" width="12.140625" style="12" customWidth="1"/>
    <col min="11783" max="11783" width="9.140625" style="12"/>
    <col min="11784" max="11784" width="13.85546875" style="12" customWidth="1"/>
    <col min="11785" max="12032" width="9.140625" style="12"/>
    <col min="12033" max="12033" width="58.5703125" style="12" customWidth="1"/>
    <col min="12034" max="12034" width="17.28515625" style="12" customWidth="1"/>
    <col min="12035" max="12035" width="16.7109375" style="12" customWidth="1"/>
    <col min="12036" max="12036" width="14.42578125" style="12" customWidth="1"/>
    <col min="12037" max="12037" width="12.28515625" style="12" customWidth="1"/>
    <col min="12038" max="12038" width="12.140625" style="12" customWidth="1"/>
    <col min="12039" max="12039" width="9.140625" style="12"/>
    <col min="12040" max="12040" width="13.85546875" style="12" customWidth="1"/>
    <col min="12041" max="12288" width="9.140625" style="12"/>
    <col min="12289" max="12289" width="58.5703125" style="12" customWidth="1"/>
    <col min="12290" max="12290" width="17.28515625" style="12" customWidth="1"/>
    <col min="12291" max="12291" width="16.7109375" style="12" customWidth="1"/>
    <col min="12292" max="12292" width="14.42578125" style="12" customWidth="1"/>
    <col min="12293" max="12293" width="12.28515625" style="12" customWidth="1"/>
    <col min="12294" max="12294" width="12.140625" style="12" customWidth="1"/>
    <col min="12295" max="12295" width="9.140625" style="12"/>
    <col min="12296" max="12296" width="13.85546875" style="12" customWidth="1"/>
    <col min="12297" max="12544" width="9.140625" style="12"/>
    <col min="12545" max="12545" width="58.5703125" style="12" customWidth="1"/>
    <col min="12546" max="12546" width="17.28515625" style="12" customWidth="1"/>
    <col min="12547" max="12547" width="16.7109375" style="12" customWidth="1"/>
    <col min="12548" max="12548" width="14.42578125" style="12" customWidth="1"/>
    <col min="12549" max="12549" width="12.28515625" style="12" customWidth="1"/>
    <col min="12550" max="12550" width="12.140625" style="12" customWidth="1"/>
    <col min="12551" max="12551" width="9.140625" style="12"/>
    <col min="12552" max="12552" width="13.85546875" style="12" customWidth="1"/>
    <col min="12553" max="12800" width="9.140625" style="12"/>
    <col min="12801" max="12801" width="58.5703125" style="12" customWidth="1"/>
    <col min="12802" max="12802" width="17.28515625" style="12" customWidth="1"/>
    <col min="12803" max="12803" width="16.7109375" style="12" customWidth="1"/>
    <col min="12804" max="12804" width="14.42578125" style="12" customWidth="1"/>
    <col min="12805" max="12805" width="12.28515625" style="12" customWidth="1"/>
    <col min="12806" max="12806" width="12.140625" style="12" customWidth="1"/>
    <col min="12807" max="12807" width="9.140625" style="12"/>
    <col min="12808" max="12808" width="13.85546875" style="12" customWidth="1"/>
    <col min="12809" max="13056" width="9.140625" style="12"/>
    <col min="13057" max="13057" width="58.5703125" style="12" customWidth="1"/>
    <col min="13058" max="13058" width="17.28515625" style="12" customWidth="1"/>
    <col min="13059" max="13059" width="16.7109375" style="12" customWidth="1"/>
    <col min="13060" max="13060" width="14.42578125" style="12" customWidth="1"/>
    <col min="13061" max="13061" width="12.28515625" style="12" customWidth="1"/>
    <col min="13062" max="13062" width="12.140625" style="12" customWidth="1"/>
    <col min="13063" max="13063" width="9.140625" style="12"/>
    <col min="13064" max="13064" width="13.85546875" style="12" customWidth="1"/>
    <col min="13065" max="13312" width="9.140625" style="12"/>
    <col min="13313" max="13313" width="58.5703125" style="12" customWidth="1"/>
    <col min="13314" max="13314" width="17.28515625" style="12" customWidth="1"/>
    <col min="13315" max="13315" width="16.7109375" style="12" customWidth="1"/>
    <col min="13316" max="13316" width="14.42578125" style="12" customWidth="1"/>
    <col min="13317" max="13317" width="12.28515625" style="12" customWidth="1"/>
    <col min="13318" max="13318" width="12.140625" style="12" customWidth="1"/>
    <col min="13319" max="13319" width="9.140625" style="12"/>
    <col min="13320" max="13320" width="13.85546875" style="12" customWidth="1"/>
    <col min="13321" max="13568" width="9.140625" style="12"/>
    <col min="13569" max="13569" width="58.5703125" style="12" customWidth="1"/>
    <col min="13570" max="13570" width="17.28515625" style="12" customWidth="1"/>
    <col min="13571" max="13571" width="16.7109375" style="12" customWidth="1"/>
    <col min="13572" max="13572" width="14.42578125" style="12" customWidth="1"/>
    <col min="13573" max="13573" width="12.28515625" style="12" customWidth="1"/>
    <col min="13574" max="13574" width="12.140625" style="12" customWidth="1"/>
    <col min="13575" max="13575" width="9.140625" style="12"/>
    <col min="13576" max="13576" width="13.85546875" style="12" customWidth="1"/>
    <col min="13577" max="13824" width="9.140625" style="12"/>
    <col min="13825" max="13825" width="58.5703125" style="12" customWidth="1"/>
    <col min="13826" max="13826" width="17.28515625" style="12" customWidth="1"/>
    <col min="13827" max="13827" width="16.7109375" style="12" customWidth="1"/>
    <col min="13828" max="13828" width="14.42578125" style="12" customWidth="1"/>
    <col min="13829" max="13829" width="12.28515625" style="12" customWidth="1"/>
    <col min="13830" max="13830" width="12.140625" style="12" customWidth="1"/>
    <col min="13831" max="13831" width="9.140625" style="12"/>
    <col min="13832" max="13832" width="13.85546875" style="12" customWidth="1"/>
    <col min="13833" max="14080" width="9.140625" style="12"/>
    <col min="14081" max="14081" width="58.5703125" style="12" customWidth="1"/>
    <col min="14082" max="14082" width="17.28515625" style="12" customWidth="1"/>
    <col min="14083" max="14083" width="16.7109375" style="12" customWidth="1"/>
    <col min="14084" max="14084" width="14.42578125" style="12" customWidth="1"/>
    <col min="14085" max="14085" width="12.28515625" style="12" customWidth="1"/>
    <col min="14086" max="14086" width="12.140625" style="12" customWidth="1"/>
    <col min="14087" max="14087" width="9.140625" style="12"/>
    <col min="14088" max="14088" width="13.85546875" style="12" customWidth="1"/>
    <col min="14089" max="14336" width="9.140625" style="12"/>
    <col min="14337" max="14337" width="58.5703125" style="12" customWidth="1"/>
    <col min="14338" max="14338" width="17.28515625" style="12" customWidth="1"/>
    <col min="14339" max="14339" width="16.7109375" style="12" customWidth="1"/>
    <col min="14340" max="14340" width="14.42578125" style="12" customWidth="1"/>
    <col min="14341" max="14341" width="12.28515625" style="12" customWidth="1"/>
    <col min="14342" max="14342" width="12.140625" style="12" customWidth="1"/>
    <col min="14343" max="14343" width="9.140625" style="12"/>
    <col min="14344" max="14344" width="13.85546875" style="12" customWidth="1"/>
    <col min="14345" max="14592" width="9.140625" style="12"/>
    <col min="14593" max="14593" width="58.5703125" style="12" customWidth="1"/>
    <col min="14594" max="14594" width="17.28515625" style="12" customWidth="1"/>
    <col min="14595" max="14595" width="16.7109375" style="12" customWidth="1"/>
    <col min="14596" max="14596" width="14.42578125" style="12" customWidth="1"/>
    <col min="14597" max="14597" width="12.28515625" style="12" customWidth="1"/>
    <col min="14598" max="14598" width="12.140625" style="12" customWidth="1"/>
    <col min="14599" max="14599" width="9.140625" style="12"/>
    <col min="14600" max="14600" width="13.85546875" style="12" customWidth="1"/>
    <col min="14601" max="14848" width="9.140625" style="12"/>
    <col min="14849" max="14849" width="58.5703125" style="12" customWidth="1"/>
    <col min="14850" max="14850" width="17.28515625" style="12" customWidth="1"/>
    <col min="14851" max="14851" width="16.7109375" style="12" customWidth="1"/>
    <col min="14852" max="14852" width="14.42578125" style="12" customWidth="1"/>
    <col min="14853" max="14853" width="12.28515625" style="12" customWidth="1"/>
    <col min="14854" max="14854" width="12.140625" style="12" customWidth="1"/>
    <col min="14855" max="14855" width="9.140625" style="12"/>
    <col min="14856" max="14856" width="13.85546875" style="12" customWidth="1"/>
    <col min="14857" max="15104" width="9.140625" style="12"/>
    <col min="15105" max="15105" width="58.5703125" style="12" customWidth="1"/>
    <col min="15106" max="15106" width="17.28515625" style="12" customWidth="1"/>
    <col min="15107" max="15107" width="16.7109375" style="12" customWidth="1"/>
    <col min="15108" max="15108" width="14.42578125" style="12" customWidth="1"/>
    <col min="15109" max="15109" width="12.28515625" style="12" customWidth="1"/>
    <col min="15110" max="15110" width="12.140625" style="12" customWidth="1"/>
    <col min="15111" max="15111" width="9.140625" style="12"/>
    <col min="15112" max="15112" width="13.85546875" style="12" customWidth="1"/>
    <col min="15113" max="15360" width="9.140625" style="12"/>
    <col min="15361" max="15361" width="58.5703125" style="12" customWidth="1"/>
    <col min="15362" max="15362" width="17.28515625" style="12" customWidth="1"/>
    <col min="15363" max="15363" width="16.7109375" style="12" customWidth="1"/>
    <col min="15364" max="15364" width="14.42578125" style="12" customWidth="1"/>
    <col min="15365" max="15365" width="12.28515625" style="12" customWidth="1"/>
    <col min="15366" max="15366" width="12.140625" style="12" customWidth="1"/>
    <col min="15367" max="15367" width="9.140625" style="12"/>
    <col min="15368" max="15368" width="13.85546875" style="12" customWidth="1"/>
    <col min="15369" max="15616" width="9.140625" style="12"/>
    <col min="15617" max="15617" width="58.5703125" style="12" customWidth="1"/>
    <col min="15618" max="15618" width="17.28515625" style="12" customWidth="1"/>
    <col min="15619" max="15619" width="16.7109375" style="12" customWidth="1"/>
    <col min="15620" max="15620" width="14.42578125" style="12" customWidth="1"/>
    <col min="15621" max="15621" width="12.28515625" style="12" customWidth="1"/>
    <col min="15622" max="15622" width="12.140625" style="12" customWidth="1"/>
    <col min="15623" max="15623" width="9.140625" style="12"/>
    <col min="15624" max="15624" width="13.85546875" style="12" customWidth="1"/>
    <col min="15625" max="15872" width="9.140625" style="12"/>
    <col min="15873" max="15873" width="58.5703125" style="12" customWidth="1"/>
    <col min="15874" max="15874" width="17.28515625" style="12" customWidth="1"/>
    <col min="15875" max="15875" width="16.7109375" style="12" customWidth="1"/>
    <col min="15876" max="15876" width="14.42578125" style="12" customWidth="1"/>
    <col min="15877" max="15877" width="12.28515625" style="12" customWidth="1"/>
    <col min="15878" max="15878" width="12.140625" style="12" customWidth="1"/>
    <col min="15879" max="15879" width="9.140625" style="12"/>
    <col min="15880" max="15880" width="13.85546875" style="12" customWidth="1"/>
    <col min="15881" max="16128" width="9.140625" style="12"/>
    <col min="16129" max="16129" width="58.5703125" style="12" customWidth="1"/>
    <col min="16130" max="16130" width="17.28515625" style="12" customWidth="1"/>
    <col min="16131" max="16131" width="16.7109375" style="12" customWidth="1"/>
    <col min="16132" max="16132" width="14.42578125" style="12" customWidth="1"/>
    <col min="16133" max="16133" width="12.28515625" style="12" customWidth="1"/>
    <col min="16134" max="16134" width="12.140625" style="12" customWidth="1"/>
    <col min="16135" max="16135" width="9.140625" style="12"/>
    <col min="16136" max="16136" width="13.85546875" style="12" customWidth="1"/>
    <col min="16137" max="16384" width="9.140625" style="12"/>
  </cols>
  <sheetData>
    <row r="1" spans="1:9" s="1" customFormat="1" ht="18" x14ac:dyDescent="0.25">
      <c r="A1" s="201"/>
      <c r="B1" s="201"/>
      <c r="C1" s="201"/>
      <c r="D1" s="201"/>
      <c r="E1" s="201"/>
      <c r="F1" s="201"/>
      <c r="G1" s="201"/>
      <c r="I1" s="179"/>
    </row>
    <row r="2" spans="1:9" s="1" customFormat="1" ht="18.75" thickBot="1" x14ac:dyDescent="0.3">
      <c r="A2" s="2"/>
      <c r="B2" s="3"/>
      <c r="C2" s="4" t="s">
        <v>67</v>
      </c>
      <c r="D2" s="2"/>
      <c r="E2" s="2"/>
      <c r="F2" s="2"/>
      <c r="G2" s="5" t="s">
        <v>31</v>
      </c>
    </row>
    <row r="3" spans="1:9" ht="18.399999999999999" customHeight="1" x14ac:dyDescent="0.2">
      <c r="A3" s="6"/>
      <c r="B3" s="7"/>
      <c r="C3" s="8" t="s">
        <v>1</v>
      </c>
      <c r="D3" s="9" t="s">
        <v>68</v>
      </c>
      <c r="E3" s="10" t="s">
        <v>2</v>
      </c>
      <c r="F3" s="9" t="s">
        <v>3</v>
      </c>
      <c r="G3" s="11" t="s">
        <v>3</v>
      </c>
      <c r="I3" s="180"/>
    </row>
    <row r="4" spans="1:9" ht="18.399999999999999" customHeight="1" x14ac:dyDescent="0.3">
      <c r="A4" s="13" t="s">
        <v>32</v>
      </c>
      <c r="B4" s="14"/>
      <c r="C4" s="15" t="s">
        <v>5</v>
      </c>
      <c r="D4" s="16" t="s">
        <v>69</v>
      </c>
      <c r="E4" s="17" t="s">
        <v>84</v>
      </c>
      <c r="F4" s="16" t="s">
        <v>6</v>
      </c>
      <c r="G4" s="18" t="s">
        <v>6</v>
      </c>
    </row>
    <row r="5" spans="1:9" ht="18.75" thickBot="1" x14ac:dyDescent="0.3">
      <c r="A5" s="19"/>
      <c r="C5" s="20" t="s">
        <v>70</v>
      </c>
      <c r="D5" s="21" t="s">
        <v>70</v>
      </c>
      <c r="E5" s="22" t="s">
        <v>83</v>
      </c>
      <c r="F5" s="21" t="s">
        <v>7</v>
      </c>
      <c r="G5" s="23" t="s">
        <v>8</v>
      </c>
    </row>
    <row r="6" spans="1:9" x14ac:dyDescent="0.2">
      <c r="A6" s="24" t="s">
        <v>33</v>
      </c>
      <c r="B6" s="7"/>
      <c r="C6" s="25"/>
      <c r="D6" s="26"/>
      <c r="E6" s="25"/>
      <c r="F6" s="27"/>
      <c r="G6" s="28"/>
    </row>
    <row r="7" spans="1:9" x14ac:dyDescent="0.2">
      <c r="A7" s="29" t="s">
        <v>34</v>
      </c>
      <c r="B7" s="30" t="s">
        <v>35</v>
      </c>
      <c r="C7" s="31">
        <f>C8+C9</f>
        <v>6581</v>
      </c>
      <c r="D7" s="32">
        <f>D8+D9</f>
        <v>10144.5</v>
      </c>
      <c r="E7" s="31">
        <f>E8+E9</f>
        <v>8035</v>
      </c>
      <c r="F7" s="33">
        <f>E7/C7*100</f>
        <v>122.09390670110925</v>
      </c>
      <c r="G7" s="34">
        <f>E7/D7*100</f>
        <v>79.205480802405248</v>
      </c>
    </row>
    <row r="8" spans="1:9" x14ac:dyDescent="0.2">
      <c r="A8" s="35"/>
      <c r="B8" s="36" t="s">
        <v>36</v>
      </c>
      <c r="C8" s="37">
        <v>5840</v>
      </c>
      <c r="D8" s="38">
        <v>7294</v>
      </c>
      <c r="E8" s="37">
        <v>6885</v>
      </c>
      <c r="F8" s="39">
        <f t="shared" ref="F8:F39" si="0">E8/C8*100</f>
        <v>117.89383561643835</v>
      </c>
      <c r="G8" s="40">
        <f t="shared" ref="G8:G44" si="1">E8/D8*100</f>
        <v>94.392651494378939</v>
      </c>
    </row>
    <row r="9" spans="1:9" x14ac:dyDescent="0.2">
      <c r="A9" s="35"/>
      <c r="B9" s="41" t="s">
        <v>37</v>
      </c>
      <c r="C9" s="42">
        <v>741</v>
      </c>
      <c r="D9" s="43">
        <v>2850.5</v>
      </c>
      <c r="E9" s="44">
        <v>1150</v>
      </c>
      <c r="F9" s="45">
        <f t="shared" si="0"/>
        <v>155.19568151147098</v>
      </c>
      <c r="G9" s="46">
        <f t="shared" si="1"/>
        <v>40.343799333450271</v>
      </c>
    </row>
    <row r="10" spans="1:9" x14ac:dyDescent="0.2">
      <c r="A10" s="29" t="s">
        <v>38</v>
      </c>
      <c r="B10" s="30" t="s">
        <v>39</v>
      </c>
      <c r="C10" s="31">
        <f>C11+C12</f>
        <v>95077</v>
      </c>
      <c r="D10" s="32">
        <f>D11+D12</f>
        <v>107843.1</v>
      </c>
      <c r="E10" s="31">
        <f>E11+E12</f>
        <v>75794</v>
      </c>
      <c r="F10" s="33">
        <f t="shared" si="0"/>
        <v>79.71854391703566</v>
      </c>
      <c r="G10" s="34">
        <f t="shared" si="1"/>
        <v>70.281733370053345</v>
      </c>
    </row>
    <row r="11" spans="1:9" x14ac:dyDescent="0.2">
      <c r="A11" s="35"/>
      <c r="B11" s="36" t="s">
        <v>36</v>
      </c>
      <c r="C11" s="37">
        <v>88186</v>
      </c>
      <c r="D11" s="38">
        <v>93806</v>
      </c>
      <c r="E11" s="37">
        <v>74929</v>
      </c>
      <c r="F11" s="39">
        <f t="shared" si="0"/>
        <v>84.967001564874238</v>
      </c>
      <c r="G11" s="40">
        <f t="shared" si="1"/>
        <v>79.876553738566827</v>
      </c>
    </row>
    <row r="12" spans="1:9" x14ac:dyDescent="0.2">
      <c r="A12" s="35"/>
      <c r="B12" s="41" t="s">
        <v>37</v>
      </c>
      <c r="C12" s="42">
        <v>6891</v>
      </c>
      <c r="D12" s="43">
        <v>14037.1</v>
      </c>
      <c r="E12" s="44">
        <v>865</v>
      </c>
      <c r="F12" s="45">
        <f t="shared" si="0"/>
        <v>12.552604846901755</v>
      </c>
      <c r="G12" s="46">
        <f t="shared" si="1"/>
        <v>6.1622414886265675</v>
      </c>
    </row>
    <row r="13" spans="1:9" x14ac:dyDescent="0.2">
      <c r="A13" s="29" t="s">
        <v>40</v>
      </c>
      <c r="B13" s="30" t="s">
        <v>41</v>
      </c>
      <c r="C13" s="31">
        <f>C14+C15</f>
        <v>11985</v>
      </c>
      <c r="D13" s="32">
        <f>SUM(D14:D15)</f>
        <v>70035</v>
      </c>
      <c r="E13" s="31">
        <f>SUM(E14:E15)</f>
        <v>3480</v>
      </c>
      <c r="F13" s="33">
        <f t="shared" si="0"/>
        <v>29.036295369211512</v>
      </c>
      <c r="G13" s="34">
        <f t="shared" si="1"/>
        <v>4.9689440993788816</v>
      </c>
    </row>
    <row r="14" spans="1:9" x14ac:dyDescent="0.2">
      <c r="A14" s="35"/>
      <c r="B14" s="36" t="s">
        <v>36</v>
      </c>
      <c r="C14" s="37">
        <v>2060</v>
      </c>
      <c r="D14" s="38">
        <v>2030</v>
      </c>
      <c r="E14" s="37">
        <v>1213</v>
      </c>
      <c r="F14" s="39">
        <f t="shared" si="0"/>
        <v>58.883495145631073</v>
      </c>
      <c r="G14" s="40">
        <f t="shared" si="1"/>
        <v>59.75369458128079</v>
      </c>
    </row>
    <row r="15" spans="1:9" x14ac:dyDescent="0.2">
      <c r="A15" s="35"/>
      <c r="B15" s="41" t="s">
        <v>37</v>
      </c>
      <c r="C15" s="42">
        <v>9925</v>
      </c>
      <c r="D15" s="43">
        <v>68005</v>
      </c>
      <c r="E15" s="44">
        <v>2267</v>
      </c>
      <c r="F15" s="47">
        <f t="shared" si="0"/>
        <v>22.841309823677584</v>
      </c>
      <c r="G15" s="48">
        <f t="shared" si="1"/>
        <v>3.333578413351959</v>
      </c>
    </row>
    <row r="16" spans="1:9" x14ac:dyDescent="0.2">
      <c r="A16" s="29" t="s">
        <v>42</v>
      </c>
      <c r="B16" s="30" t="s">
        <v>43</v>
      </c>
      <c r="C16" s="31">
        <f>C17+C18</f>
        <v>238390</v>
      </c>
      <c r="D16" s="32">
        <f>SUM(D17:D18)</f>
        <v>394923</v>
      </c>
      <c r="E16" s="31">
        <f>SUM(E17:E18)</f>
        <v>345799</v>
      </c>
      <c r="F16" s="33">
        <f t="shared" si="0"/>
        <v>145.05600067116907</v>
      </c>
      <c r="G16" s="34">
        <f t="shared" si="1"/>
        <v>87.561119509372702</v>
      </c>
    </row>
    <row r="17" spans="1:7" x14ac:dyDescent="0.2">
      <c r="A17" s="35"/>
      <c r="B17" s="36" t="s">
        <v>36</v>
      </c>
      <c r="C17" s="37">
        <v>161949</v>
      </c>
      <c r="D17" s="38">
        <v>266869.5</v>
      </c>
      <c r="E17" s="37">
        <v>238535</v>
      </c>
      <c r="F17" s="39">
        <f t="shared" si="0"/>
        <v>147.29019629636491</v>
      </c>
      <c r="G17" s="40">
        <f t="shared" si="1"/>
        <v>89.382638330719701</v>
      </c>
    </row>
    <row r="18" spans="1:7" x14ac:dyDescent="0.2">
      <c r="A18" s="35"/>
      <c r="B18" s="41" t="s">
        <v>37</v>
      </c>
      <c r="C18" s="44">
        <v>76441</v>
      </c>
      <c r="D18" s="43">
        <v>128053.5</v>
      </c>
      <c r="E18" s="44">
        <v>107264</v>
      </c>
      <c r="F18" s="45">
        <f t="shared" si="0"/>
        <v>140.32260174513678</v>
      </c>
      <c r="G18" s="46">
        <f t="shared" si="1"/>
        <v>83.764988852315639</v>
      </c>
    </row>
    <row r="19" spans="1:7" x14ac:dyDescent="0.2">
      <c r="A19" s="29" t="s">
        <v>44</v>
      </c>
      <c r="B19" s="30" t="s">
        <v>45</v>
      </c>
      <c r="C19" s="31">
        <f>C20+C21</f>
        <v>87569</v>
      </c>
      <c r="D19" s="32">
        <f>SUM(D20:D21)</f>
        <v>140050.70000000001</v>
      </c>
      <c r="E19" s="31">
        <f>SUM(E20:E21)</f>
        <v>136654</v>
      </c>
      <c r="F19" s="33">
        <f t="shared" si="0"/>
        <v>156.05294110929665</v>
      </c>
      <c r="G19" s="34">
        <f t="shared" si="1"/>
        <v>97.574664032382557</v>
      </c>
    </row>
    <row r="20" spans="1:7" x14ac:dyDescent="0.2">
      <c r="A20" s="35"/>
      <c r="B20" s="36" t="s">
        <v>36</v>
      </c>
      <c r="C20" s="37">
        <v>87569</v>
      </c>
      <c r="D20" s="38">
        <v>139378.1</v>
      </c>
      <c r="E20" s="37">
        <v>136654</v>
      </c>
      <c r="F20" s="39">
        <f t="shared" si="0"/>
        <v>156.05294110929665</v>
      </c>
      <c r="G20" s="40">
        <f t="shared" si="1"/>
        <v>98.045532260807107</v>
      </c>
    </row>
    <row r="21" spans="1:7" x14ac:dyDescent="0.2">
      <c r="A21" s="35"/>
      <c r="B21" s="41" t="s">
        <v>37</v>
      </c>
      <c r="C21" s="44">
        <v>0</v>
      </c>
      <c r="D21" s="43">
        <v>672.6</v>
      </c>
      <c r="E21" s="44">
        <v>0</v>
      </c>
      <c r="F21" s="49" t="s">
        <v>79</v>
      </c>
      <c r="G21" s="46">
        <f t="shared" si="1"/>
        <v>0</v>
      </c>
    </row>
    <row r="22" spans="1:7" x14ac:dyDescent="0.2">
      <c r="A22" s="29" t="s">
        <v>46</v>
      </c>
      <c r="B22" s="30" t="s">
        <v>47</v>
      </c>
      <c r="C22" s="31">
        <f>C23+C24</f>
        <v>20505</v>
      </c>
      <c r="D22" s="32">
        <f>D23+D24</f>
        <v>21598.100000000002</v>
      </c>
      <c r="E22" s="31">
        <f>E23+E24</f>
        <v>19676</v>
      </c>
      <c r="F22" s="33">
        <f t="shared" si="0"/>
        <v>95.957083638137036</v>
      </c>
      <c r="G22" s="34">
        <f t="shared" si="1"/>
        <v>91.100606071830384</v>
      </c>
    </row>
    <row r="23" spans="1:7" x14ac:dyDescent="0.2">
      <c r="A23" s="35"/>
      <c r="B23" s="36" t="s">
        <v>36</v>
      </c>
      <c r="C23" s="37">
        <v>20505</v>
      </c>
      <c r="D23" s="38">
        <v>18492.900000000001</v>
      </c>
      <c r="E23" s="37">
        <v>16593</v>
      </c>
      <c r="F23" s="39">
        <f t="shared" si="0"/>
        <v>80.921726408193123</v>
      </c>
      <c r="G23" s="40">
        <f t="shared" si="1"/>
        <v>89.726327401326984</v>
      </c>
    </row>
    <row r="24" spans="1:7" x14ac:dyDescent="0.2">
      <c r="A24" s="35"/>
      <c r="B24" s="41" t="s">
        <v>37</v>
      </c>
      <c r="C24" s="44">
        <v>0</v>
      </c>
      <c r="D24" s="43">
        <v>3105.2</v>
      </c>
      <c r="E24" s="44">
        <v>3083</v>
      </c>
      <c r="F24" s="49" t="s">
        <v>79</v>
      </c>
      <c r="G24" s="46">
        <f t="shared" si="1"/>
        <v>99.285070204817728</v>
      </c>
    </row>
    <row r="25" spans="1:7" x14ac:dyDescent="0.2">
      <c r="A25" s="29" t="s">
        <v>48</v>
      </c>
      <c r="B25" s="30" t="s">
        <v>49</v>
      </c>
      <c r="C25" s="31">
        <f>C26+C27</f>
        <v>460</v>
      </c>
      <c r="D25" s="32">
        <f>SUM(D26:D27)</f>
        <v>32876.300000000003</v>
      </c>
      <c r="E25" s="31">
        <f>SUM(E26:E27)</f>
        <v>25692</v>
      </c>
      <c r="F25" s="33">
        <f t="shared" si="0"/>
        <v>5585.217391304348</v>
      </c>
      <c r="G25" s="34">
        <f t="shared" si="1"/>
        <v>78.147480099646245</v>
      </c>
    </row>
    <row r="26" spans="1:7" x14ac:dyDescent="0.2">
      <c r="A26" s="35"/>
      <c r="B26" s="36" t="s">
        <v>36</v>
      </c>
      <c r="C26" s="37">
        <v>460</v>
      </c>
      <c r="D26" s="38">
        <v>31864.3</v>
      </c>
      <c r="E26" s="37">
        <v>24682</v>
      </c>
      <c r="F26" s="39">
        <f t="shared" si="0"/>
        <v>5365.652173913043</v>
      </c>
      <c r="G26" s="40">
        <f t="shared" si="1"/>
        <v>77.459727657597995</v>
      </c>
    </row>
    <row r="27" spans="1:7" x14ac:dyDescent="0.2">
      <c r="A27" s="35"/>
      <c r="B27" s="41" t="s">
        <v>37</v>
      </c>
      <c r="C27" s="44">
        <v>0</v>
      </c>
      <c r="D27" s="43">
        <v>1012</v>
      </c>
      <c r="E27" s="44">
        <v>1010</v>
      </c>
      <c r="F27" s="49" t="s">
        <v>79</v>
      </c>
      <c r="G27" s="46">
        <f t="shared" si="1"/>
        <v>99.802371541501984</v>
      </c>
    </row>
    <row r="28" spans="1:7" x14ac:dyDescent="0.2">
      <c r="A28" s="29" t="s">
        <v>50</v>
      </c>
      <c r="B28" s="30" t="s">
        <v>51</v>
      </c>
      <c r="C28" s="31">
        <f>C29+C30</f>
        <v>57062</v>
      </c>
      <c r="D28" s="32">
        <f>SUM(D29:D30)</f>
        <v>120912.29999999999</v>
      </c>
      <c r="E28" s="31">
        <f>SUM(E29:E30)</f>
        <v>54272</v>
      </c>
      <c r="F28" s="33">
        <f t="shared" si="0"/>
        <v>95.110581472783991</v>
      </c>
      <c r="G28" s="34">
        <f t="shared" si="1"/>
        <v>44.885425221420824</v>
      </c>
    </row>
    <row r="29" spans="1:7" x14ac:dyDescent="0.2">
      <c r="A29" s="35"/>
      <c r="B29" s="36" t="s">
        <v>36</v>
      </c>
      <c r="C29" s="37">
        <v>16804</v>
      </c>
      <c r="D29" s="38">
        <v>32874.6</v>
      </c>
      <c r="E29" s="37">
        <v>31205</v>
      </c>
      <c r="F29" s="39">
        <f t="shared" si="0"/>
        <v>185.69983337300641</v>
      </c>
      <c r="G29" s="40">
        <f t="shared" si="1"/>
        <v>94.921307027309837</v>
      </c>
    </row>
    <row r="30" spans="1:7" x14ac:dyDescent="0.2">
      <c r="A30" s="35"/>
      <c r="B30" s="41" t="s">
        <v>37</v>
      </c>
      <c r="C30" s="44">
        <v>40258</v>
      </c>
      <c r="D30" s="43">
        <v>88037.7</v>
      </c>
      <c r="E30" s="44">
        <v>23067</v>
      </c>
      <c r="F30" s="45">
        <f t="shared" si="0"/>
        <v>57.297928362064688</v>
      </c>
      <c r="G30" s="46">
        <f t="shared" si="1"/>
        <v>26.201275135538527</v>
      </c>
    </row>
    <row r="31" spans="1:7" x14ac:dyDescent="0.2">
      <c r="A31" s="29" t="s">
        <v>52</v>
      </c>
      <c r="B31" s="30" t="s">
        <v>53</v>
      </c>
      <c r="C31" s="31">
        <f>C32+C33</f>
        <v>305994</v>
      </c>
      <c r="D31" s="32">
        <f>SUM(D32:D33)</f>
        <v>341018.80000000005</v>
      </c>
      <c r="E31" s="31">
        <f>SUM(E32:E33)</f>
        <v>292047</v>
      </c>
      <c r="F31" s="33">
        <f t="shared" si="0"/>
        <v>95.442067491519438</v>
      </c>
      <c r="G31" s="34">
        <f t="shared" si="1"/>
        <v>85.639560047715833</v>
      </c>
    </row>
    <row r="32" spans="1:7" x14ac:dyDescent="0.2">
      <c r="A32" s="35"/>
      <c r="B32" s="36" t="s">
        <v>36</v>
      </c>
      <c r="C32" s="37">
        <v>301594</v>
      </c>
      <c r="D32" s="38">
        <v>322638.40000000002</v>
      </c>
      <c r="E32" s="37">
        <v>290234</v>
      </c>
      <c r="F32" s="39">
        <f t="shared" si="0"/>
        <v>96.233346817244367</v>
      </c>
      <c r="G32" s="40">
        <f t="shared" si="1"/>
        <v>89.956434200020823</v>
      </c>
    </row>
    <row r="33" spans="1:10" x14ac:dyDescent="0.2">
      <c r="A33" s="35"/>
      <c r="B33" s="41" t="s">
        <v>37</v>
      </c>
      <c r="C33" s="44">
        <v>4400</v>
      </c>
      <c r="D33" s="43">
        <v>18380.400000000001</v>
      </c>
      <c r="E33" s="44">
        <v>1813</v>
      </c>
      <c r="F33" s="45">
        <f t="shared" si="0"/>
        <v>41.204545454545453</v>
      </c>
      <c r="G33" s="46">
        <f t="shared" si="1"/>
        <v>9.8637679267045328</v>
      </c>
    </row>
    <row r="34" spans="1:10" x14ac:dyDescent="0.2">
      <c r="A34" s="29" t="s">
        <v>54</v>
      </c>
      <c r="B34" s="30" t="s">
        <v>55</v>
      </c>
      <c r="C34" s="31">
        <f>C35+C36</f>
        <v>360</v>
      </c>
      <c r="D34" s="32">
        <f>D35+D36</f>
        <v>4589.8999999999996</v>
      </c>
      <c r="E34" s="31">
        <f>E35+E36</f>
        <v>9007</v>
      </c>
      <c r="F34" s="33">
        <f t="shared" si="0"/>
        <v>2501.9444444444443</v>
      </c>
      <c r="G34" s="34">
        <f t="shared" si="1"/>
        <v>196.23521209612412</v>
      </c>
    </row>
    <row r="35" spans="1:10" x14ac:dyDescent="0.2">
      <c r="A35" s="35"/>
      <c r="B35" s="36" t="s">
        <v>36</v>
      </c>
      <c r="C35" s="37">
        <v>360</v>
      </c>
      <c r="D35" s="38">
        <v>4245.2</v>
      </c>
      <c r="E35" s="37">
        <v>8654</v>
      </c>
      <c r="F35" s="39">
        <f t="shared" si="0"/>
        <v>2403.8888888888887</v>
      </c>
      <c r="G35" s="40">
        <f t="shared" si="1"/>
        <v>203.85376425138983</v>
      </c>
    </row>
    <row r="36" spans="1:10" ht="13.5" thickBot="1" x14ac:dyDescent="0.25">
      <c r="A36" s="50"/>
      <c r="B36" s="51" t="s">
        <v>37</v>
      </c>
      <c r="C36" s="52">
        <v>0</v>
      </c>
      <c r="D36" s="53">
        <v>344.7</v>
      </c>
      <c r="E36" s="52">
        <v>353</v>
      </c>
      <c r="F36" s="54" t="s">
        <v>79</v>
      </c>
      <c r="G36" s="55">
        <f t="shared" si="1"/>
        <v>102.40789091964027</v>
      </c>
    </row>
    <row r="37" spans="1:10" ht="16.5" thickTop="1" x14ac:dyDescent="0.25">
      <c r="A37" s="56"/>
      <c r="B37" s="57" t="s">
        <v>56</v>
      </c>
      <c r="C37" s="58">
        <f t="shared" ref="C37:E38" si="2">C8+C11+C14+C17+C20+C23+C26+C29+C32+C35</f>
        <v>685327</v>
      </c>
      <c r="D37" s="59">
        <f t="shared" si="2"/>
        <v>919493</v>
      </c>
      <c r="E37" s="58">
        <f>E8+E11+E14+E17+E20+E23+E26+E29+E32+E35</f>
        <v>829584</v>
      </c>
      <c r="F37" s="60">
        <f t="shared" si="0"/>
        <v>121.0493676741176</v>
      </c>
      <c r="G37" s="61">
        <f t="shared" si="1"/>
        <v>90.221894022031705</v>
      </c>
      <c r="I37" s="101"/>
    </row>
    <row r="38" spans="1:10" ht="16.5" thickBot="1" x14ac:dyDescent="0.3">
      <c r="A38" s="63"/>
      <c r="B38" s="64" t="s">
        <v>57</v>
      </c>
      <c r="C38" s="65">
        <f t="shared" si="2"/>
        <v>138656</v>
      </c>
      <c r="D38" s="66">
        <f>D9+D12+D15+D18+D21+D24+D27+D30+D33+D36</f>
        <v>324498.70000000007</v>
      </c>
      <c r="E38" s="65">
        <f t="shared" si="2"/>
        <v>140872</v>
      </c>
      <c r="F38" s="67">
        <f t="shared" si="0"/>
        <v>101.5981998615278</v>
      </c>
      <c r="G38" s="68">
        <f t="shared" si="1"/>
        <v>43.412192406317793</v>
      </c>
    </row>
    <row r="39" spans="1:10" ht="17.25" thickTop="1" thickBot="1" x14ac:dyDescent="0.3">
      <c r="A39" s="69"/>
      <c r="B39" s="70" t="s">
        <v>58</v>
      </c>
      <c r="C39" s="71">
        <f>C37+C38</f>
        <v>823983</v>
      </c>
      <c r="D39" s="72">
        <f>D37+D38</f>
        <v>1243991.7000000002</v>
      </c>
      <c r="E39" s="71">
        <f>E37+E38</f>
        <v>970456</v>
      </c>
      <c r="F39" s="73">
        <f t="shared" si="0"/>
        <v>117.77621625688879</v>
      </c>
      <c r="G39" s="74">
        <f t="shared" si="1"/>
        <v>78.011452970305172</v>
      </c>
    </row>
    <row r="40" spans="1:10" ht="17.25" thickTop="1" thickBot="1" x14ac:dyDescent="0.3">
      <c r="A40" s="75"/>
      <c r="B40" s="76" t="s">
        <v>59</v>
      </c>
      <c r="C40" s="77">
        <v>0</v>
      </c>
      <c r="D40" s="78">
        <f>'Příjmy k 31.12.2020'!C45-'Výdaje k 31.12.2020'!D39</f>
        <v>-68136.900000000373</v>
      </c>
      <c r="E40" s="77">
        <f>'Příjmy k 31.12.2020'!D45-'Výdaje k 31.12.2020'!E39</f>
        <v>70495</v>
      </c>
      <c r="F40" s="79" t="s">
        <v>79</v>
      </c>
      <c r="G40" s="80">
        <f t="shared" si="1"/>
        <v>-103.46082665926923</v>
      </c>
      <c r="J40" s="62"/>
    </row>
    <row r="41" spans="1:10" ht="16.5" thickTop="1" x14ac:dyDescent="0.25">
      <c r="A41" s="81"/>
      <c r="B41" s="82" t="s">
        <v>60</v>
      </c>
      <c r="C41" s="83">
        <f>SUM(C42:C46)</f>
        <v>0</v>
      </c>
      <c r="D41" s="84">
        <f>SUM(D42:D46)</f>
        <v>68136.900000000373</v>
      </c>
      <c r="E41" s="85">
        <f t="shared" ref="E41" si="3">SUM(E42:E46)</f>
        <v>-70495</v>
      </c>
      <c r="F41" s="86" t="s">
        <v>79</v>
      </c>
      <c r="G41" s="87">
        <f t="shared" si="1"/>
        <v>-103.46082665926923</v>
      </c>
      <c r="J41" s="62"/>
    </row>
    <row r="42" spans="1:10" x14ac:dyDescent="0.2">
      <c r="A42" s="88"/>
      <c r="B42" s="41" t="s">
        <v>61</v>
      </c>
      <c r="C42" s="44">
        <v>0</v>
      </c>
      <c r="D42" s="89">
        <v>0</v>
      </c>
      <c r="E42" s="90">
        <v>0</v>
      </c>
      <c r="F42" s="91" t="s">
        <v>79</v>
      </c>
      <c r="G42" s="92" t="s">
        <v>79</v>
      </c>
      <c r="J42" s="62"/>
    </row>
    <row r="43" spans="1:10" x14ac:dyDescent="0.2">
      <c r="A43" s="88"/>
      <c r="B43" s="41" t="s">
        <v>62</v>
      </c>
      <c r="C43" s="44">
        <v>0</v>
      </c>
      <c r="D43" s="89">
        <v>0</v>
      </c>
      <c r="E43" s="90">
        <v>0</v>
      </c>
      <c r="F43" s="91" t="s">
        <v>79</v>
      </c>
      <c r="G43" s="92" t="s">
        <v>79</v>
      </c>
    </row>
    <row r="44" spans="1:10" ht="25.5" x14ac:dyDescent="0.2">
      <c r="A44" s="88"/>
      <c r="B44" s="93" t="s">
        <v>66</v>
      </c>
      <c r="C44" s="44">
        <f>-C40</f>
        <v>0</v>
      </c>
      <c r="D44" s="89">
        <f>-D40</f>
        <v>68136.900000000373</v>
      </c>
      <c r="E44" s="90">
        <v>-93473</v>
      </c>
      <c r="F44" s="91" t="s">
        <v>79</v>
      </c>
      <c r="G44" s="46">
        <f t="shared" si="1"/>
        <v>-137.18411022514891</v>
      </c>
    </row>
    <row r="45" spans="1:10" x14ac:dyDescent="0.2">
      <c r="A45" s="88"/>
      <c r="B45" s="41" t="s">
        <v>63</v>
      </c>
      <c r="C45" s="44">
        <v>0</v>
      </c>
      <c r="D45" s="89">
        <v>0</v>
      </c>
      <c r="E45" s="90">
        <v>0</v>
      </c>
      <c r="F45" s="91" t="s">
        <v>79</v>
      </c>
      <c r="G45" s="92" t="s">
        <v>79</v>
      </c>
    </row>
    <row r="46" spans="1:10" ht="13.5" thickBot="1" x14ac:dyDescent="0.25">
      <c r="A46" s="94"/>
      <c r="B46" s="95" t="s">
        <v>64</v>
      </c>
      <c r="C46" s="96">
        <v>0</v>
      </c>
      <c r="D46" s="97">
        <v>0</v>
      </c>
      <c r="E46" s="98">
        <v>22978</v>
      </c>
      <c r="F46" s="99" t="s">
        <v>79</v>
      </c>
      <c r="G46" s="100" t="s">
        <v>79</v>
      </c>
    </row>
    <row r="47" spans="1:10" x14ac:dyDescent="0.2">
      <c r="D47" s="5"/>
      <c r="E47" s="181"/>
    </row>
  </sheetData>
  <mergeCells count="1">
    <mergeCell ref="A1:G1"/>
  </mergeCells>
  <printOptions horizontalCentered="1"/>
  <pageMargins left="0.70866141732283472" right="0.70866141732283472" top="0.23622047244094491" bottom="0" header="0.31496062992125984" footer="0.31496062992125984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k 31.12.2020</vt:lpstr>
      <vt:lpstr>Výdaje k 31.12.2020</vt:lpstr>
      <vt:lpstr>'Výdaje k 31.12.2020'!Oblast_tisku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Wolná Karin Ing. (P8)</dc:creator>
  <cp:lastModifiedBy>Plachá Radka (P8)</cp:lastModifiedBy>
  <cp:lastPrinted>2021-03-09T11:16:23Z</cp:lastPrinted>
  <dcterms:created xsi:type="dcterms:W3CDTF">2019-07-22T10:08:29Z</dcterms:created>
  <dcterms:modified xsi:type="dcterms:W3CDTF">2021-06-17T04:11:47Z</dcterms:modified>
</cp:coreProperties>
</file>