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30785823_pism230785823/"/>
    </mc:Choice>
  </mc:AlternateContent>
  <xr:revisionPtr revIDLastSave="0" documentId="13_ncr:1_{FF583AAC-E1FD-49EB-9668-1AB0A35FDBA8}" xr6:coauthVersionLast="46" xr6:coauthVersionMax="46" xr10:uidLastSave="{00000000-0000-0000-0000-000000000000}"/>
  <bookViews>
    <workbookView xWindow="7200" yWindow="4665" windowWidth="21600" windowHeight="12735" tabRatio="786" activeTab="9" xr2:uid="{00000000-000D-0000-FFFF-FFFF00000000}"/>
  </bookViews>
  <sheets>
    <sheet name="Kap.01" sheetId="1" r:id="rId1"/>
    <sheet name="Kap.02" sheetId="2" r:id="rId2"/>
    <sheet name="Kap. 03" sheetId="3" r:id="rId3"/>
    <sheet name="Kap. 04" sheetId="20" r:id="rId4"/>
    <sheet name="Kap. 05" sheetId="26" r:id="rId5"/>
    <sheet name="Kap. 06" sheetId="19" r:id="rId6"/>
    <sheet name="Kap. 07" sheetId="7" r:id="rId7"/>
    <sheet name="Kap. 08" sheetId="8" r:id="rId8"/>
    <sheet name="Kap. 09" sheetId="23" r:id="rId9"/>
    <sheet name="Kap. 10" sheetId="13" r:id="rId10"/>
  </sheets>
  <definedNames>
    <definedName name="_xlnm.Print_Area" localSheetId="8">'Kap. 09'!$A$1:$H$94</definedName>
    <definedName name="_xlnm.Print_Area" localSheetId="1">Kap.02!$A$1:$H$17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4" i="2" l="1"/>
  <c r="G25" i="23"/>
  <c r="G9" i="19"/>
  <c r="F16" i="26" l="1"/>
  <c r="F23" i="23"/>
  <c r="F8" i="23"/>
  <c r="G174" i="20" l="1"/>
  <c r="G79" i="23" l="1"/>
  <c r="G26" i="1" l="1"/>
  <c r="F25" i="1"/>
  <c r="E25" i="1"/>
  <c r="F9" i="13" l="1"/>
  <c r="F10" i="7"/>
  <c r="F15" i="7"/>
  <c r="F18" i="7" l="1"/>
  <c r="E18" i="7"/>
  <c r="E8" i="7" s="1"/>
  <c r="F8" i="7" l="1"/>
  <c r="F20" i="7" s="1"/>
  <c r="G18" i="7"/>
  <c r="G19" i="7"/>
  <c r="G11" i="3" l="1"/>
  <c r="G25" i="1" l="1"/>
  <c r="F90" i="23" l="1"/>
  <c r="F80" i="23"/>
  <c r="F56" i="23"/>
  <c r="F53" i="23"/>
  <c r="F35" i="23"/>
  <c r="F32" i="23"/>
  <c r="F15" i="8"/>
  <c r="F7" i="8"/>
  <c r="F23" i="19"/>
  <c r="F7" i="19"/>
  <c r="F10" i="26"/>
  <c r="F19" i="26" s="1"/>
  <c r="F8" i="26"/>
  <c r="F173" i="20"/>
  <c r="F169" i="20"/>
  <c r="F160" i="20"/>
  <c r="F73" i="20"/>
  <c r="F9" i="20"/>
  <c r="F8" i="3"/>
  <c r="F12" i="3" s="1"/>
  <c r="F8" i="2"/>
  <c r="F16" i="2" s="1"/>
  <c r="F21" i="1"/>
  <c r="F18" i="1"/>
  <c r="E21" i="1"/>
  <c r="E18" i="1"/>
  <c r="F28" i="1" l="1"/>
  <c r="E28" i="1"/>
  <c r="F17" i="8"/>
  <c r="F52" i="23"/>
  <c r="F28" i="19"/>
  <c r="F7" i="23"/>
  <c r="F8" i="20"/>
  <c r="F175" i="20" s="1"/>
  <c r="F92" i="23" l="1"/>
  <c r="E53" i="23"/>
  <c r="E160" i="20"/>
  <c r="G13" i="7" l="1"/>
  <c r="G12" i="7"/>
  <c r="G11" i="7"/>
  <c r="E20" i="7"/>
  <c r="G20" i="7" l="1"/>
  <c r="E8" i="3"/>
  <c r="E8" i="2" l="1"/>
  <c r="G12" i="20" l="1"/>
  <c r="E173" i="20" l="1"/>
  <c r="G173" i="20" s="1"/>
  <c r="G164" i="20" l="1"/>
  <c r="G17" i="13" l="1"/>
  <c r="G11" i="13"/>
  <c r="G91" i="23"/>
  <c r="G89" i="23"/>
  <c r="G88" i="23"/>
  <c r="G87" i="23"/>
  <c r="G86" i="23"/>
  <c r="G85" i="23"/>
  <c r="G84" i="23"/>
  <c r="G83" i="23"/>
  <c r="G82" i="23"/>
  <c r="G81" i="23"/>
  <c r="G78" i="23"/>
  <c r="G77" i="23"/>
  <c r="G76" i="23"/>
  <c r="G75" i="23"/>
  <c r="G74" i="23"/>
  <c r="G73" i="23"/>
  <c r="G72" i="23"/>
  <c r="G71" i="23"/>
  <c r="G70" i="23"/>
  <c r="G69" i="23"/>
  <c r="G68" i="23"/>
  <c r="G67" i="23"/>
  <c r="G66" i="23"/>
  <c r="G65" i="23"/>
  <c r="G64" i="23"/>
  <c r="G63" i="23"/>
  <c r="G62" i="23"/>
  <c r="G61" i="23"/>
  <c r="G60" i="23"/>
  <c r="G59" i="23"/>
  <c r="G58" i="23"/>
  <c r="G57" i="23"/>
  <c r="G55" i="23"/>
  <c r="G54" i="23"/>
  <c r="G37" i="23"/>
  <c r="G36" i="23"/>
  <c r="G33" i="23"/>
  <c r="G30" i="23"/>
  <c r="G29" i="23"/>
  <c r="G28" i="23"/>
  <c r="G27" i="23"/>
  <c r="G26" i="23"/>
  <c r="G24" i="23"/>
  <c r="G22" i="23"/>
  <c r="G21" i="23"/>
  <c r="G20" i="23"/>
  <c r="G18" i="23"/>
  <c r="G17" i="23"/>
  <c r="G16" i="23"/>
  <c r="G15" i="23"/>
  <c r="G14" i="23"/>
  <c r="G13" i="23"/>
  <c r="G12" i="23"/>
  <c r="G11" i="23"/>
  <c r="G10" i="23"/>
  <c r="G9" i="23"/>
  <c r="G16" i="8"/>
  <c r="G14" i="8"/>
  <c r="G13" i="8"/>
  <c r="G12" i="8"/>
  <c r="G11" i="8"/>
  <c r="G10" i="8"/>
  <c r="G9" i="8"/>
  <c r="G8" i="8"/>
  <c r="G10" i="7"/>
  <c r="G27" i="19"/>
  <c r="G26" i="19"/>
  <c r="G24" i="19"/>
  <c r="G22" i="19"/>
  <c r="G21" i="19"/>
  <c r="G20" i="19"/>
  <c r="G19" i="19"/>
  <c r="G17" i="19"/>
  <c r="G15" i="19"/>
  <c r="G14" i="19"/>
  <c r="G13" i="19"/>
  <c r="G12" i="19"/>
  <c r="G11" i="19"/>
  <c r="G10" i="19"/>
  <c r="G8" i="19"/>
  <c r="G18" i="26"/>
  <c r="G17" i="26"/>
  <c r="G16" i="26"/>
  <c r="G15" i="26"/>
  <c r="G14" i="26"/>
  <c r="G13" i="26"/>
  <c r="G12" i="26"/>
  <c r="G11" i="26"/>
  <c r="G166" i="20"/>
  <c r="G163" i="20"/>
  <c r="G162" i="20"/>
  <c r="G161" i="20"/>
  <c r="G131" i="20"/>
  <c r="G130" i="20"/>
  <c r="G129" i="20"/>
  <c r="G128" i="20"/>
  <c r="G127" i="20"/>
  <c r="G126" i="20"/>
  <c r="G125" i="20"/>
  <c r="G124" i="20"/>
  <c r="G123" i="20"/>
  <c r="G122" i="20"/>
  <c r="G121" i="20"/>
  <c r="G120" i="20"/>
  <c r="G119" i="20"/>
  <c r="G118" i="20"/>
  <c r="G117" i="20"/>
  <c r="G116" i="20"/>
  <c r="G115" i="20"/>
  <c r="G114" i="20"/>
  <c r="G113" i="20"/>
  <c r="G112" i="20"/>
  <c r="G111" i="20"/>
  <c r="G110" i="20"/>
  <c r="G109" i="20"/>
  <c r="G108" i="20"/>
  <c r="G107" i="20"/>
  <c r="G98" i="20"/>
  <c r="G96" i="20"/>
  <c r="G95" i="20"/>
  <c r="G94" i="20"/>
  <c r="G93" i="20"/>
  <c r="G92" i="20"/>
  <c r="G91" i="20"/>
  <c r="G90" i="20"/>
  <c r="G88" i="20"/>
  <c r="G87" i="20"/>
  <c r="G86" i="20"/>
  <c r="G85" i="20"/>
  <c r="G84" i="20"/>
  <c r="G83" i="20"/>
  <c r="G82" i="20"/>
  <c r="G81" i="20"/>
  <c r="G80" i="20"/>
  <c r="G78" i="20"/>
  <c r="G77" i="20"/>
  <c r="G76" i="20"/>
  <c r="G75" i="20"/>
  <c r="G74" i="20"/>
  <c r="G72" i="20"/>
  <c r="G71" i="20"/>
  <c r="G70" i="20"/>
  <c r="G69" i="20"/>
  <c r="G68" i="20"/>
  <c r="G67" i="20"/>
  <c r="G66" i="20"/>
  <c r="G65" i="20"/>
  <c r="G64" i="20"/>
  <c r="G63" i="20"/>
  <c r="G62" i="20"/>
  <c r="G61" i="20"/>
  <c r="G60" i="20"/>
  <c r="G59" i="20"/>
  <c r="G58" i="20"/>
  <c r="G57" i="20"/>
  <c r="G56" i="20"/>
  <c r="G50" i="20"/>
  <c r="G49" i="20"/>
  <c r="G48" i="20"/>
  <c r="G47" i="20"/>
  <c r="G46" i="20"/>
  <c r="G45" i="20"/>
  <c r="G44" i="20"/>
  <c r="G43" i="20"/>
  <c r="G42" i="20"/>
  <c r="G41" i="20"/>
  <c r="G40" i="20"/>
  <c r="G39" i="20"/>
  <c r="G38" i="20"/>
  <c r="G37" i="20"/>
  <c r="G36" i="20"/>
  <c r="G35" i="20"/>
  <c r="G34" i="20"/>
  <c r="G33" i="20"/>
  <c r="G32" i="20"/>
  <c r="G31" i="20"/>
  <c r="G30" i="20"/>
  <c r="G29" i="20"/>
  <c r="G28" i="20"/>
  <c r="G27" i="20"/>
  <c r="G26" i="20"/>
  <c r="G25" i="20"/>
  <c r="G24" i="20"/>
  <c r="G23" i="20"/>
  <c r="G22" i="20"/>
  <c r="G21" i="20"/>
  <c r="G20" i="20"/>
  <c r="G19" i="20"/>
  <c r="G18" i="20"/>
  <c r="G17" i="20"/>
  <c r="G16" i="20"/>
  <c r="G15" i="20"/>
  <c r="G14" i="20"/>
  <c r="G11" i="20"/>
  <c r="G10" i="20"/>
  <c r="G10" i="3"/>
  <c r="G9" i="3"/>
  <c r="G15" i="2"/>
  <c r="G13" i="2"/>
  <c r="G12" i="2"/>
  <c r="G11" i="2"/>
  <c r="G10" i="2"/>
  <c r="G9" i="2"/>
  <c r="G23" i="1"/>
  <c r="G22" i="1"/>
  <c r="G19" i="1"/>
  <c r="F15" i="13" l="1"/>
  <c r="G8" i="2"/>
  <c r="F18" i="13" l="1"/>
  <c r="G8" i="3"/>
  <c r="E10" i="26" l="1"/>
  <c r="G10" i="26" s="1"/>
  <c r="E16" i="2"/>
  <c r="E12" i="3"/>
  <c r="G12" i="3" l="1"/>
  <c r="G16" i="2"/>
  <c r="G160" i="20" l="1"/>
  <c r="E7" i="19"/>
  <c r="G7" i="19" l="1"/>
  <c r="G53" i="23" l="1"/>
  <c r="E8" i="26"/>
  <c r="E19" i="26" l="1"/>
  <c r="E15" i="13"/>
  <c r="G15" i="13" s="1"/>
  <c r="E9" i="13"/>
  <c r="E35" i="23"/>
  <c r="E80" i="23"/>
  <c r="E56" i="23"/>
  <c r="E32" i="23"/>
  <c r="E23" i="23"/>
  <c r="E8" i="23"/>
  <c r="E15" i="8"/>
  <c r="G15" i="8" s="1"/>
  <c r="E7" i="8"/>
  <c r="G7" i="8" s="1"/>
  <c r="E23" i="19"/>
  <c r="E73" i="20"/>
  <c r="E9" i="20"/>
  <c r="G18" i="1"/>
  <c r="G19" i="26" l="1"/>
  <c r="G23" i="19"/>
  <c r="E28" i="19"/>
  <c r="G28" i="19" s="1"/>
  <c r="G80" i="23"/>
  <c r="G56" i="23"/>
  <c r="G21" i="1"/>
  <c r="G28" i="1"/>
  <c r="G73" i="20"/>
  <c r="E18" i="13"/>
  <c r="G18" i="13" s="1"/>
  <c r="G9" i="13"/>
  <c r="G35" i="23"/>
  <c r="G8" i="23"/>
  <c r="G23" i="23"/>
  <c r="G32" i="23"/>
  <c r="E8" i="20"/>
  <c r="G9" i="20"/>
  <c r="E7" i="23"/>
  <c r="E17" i="8"/>
  <c r="G17" i="8" s="1"/>
  <c r="E52" i="23"/>
  <c r="G52" i="23" l="1"/>
  <c r="G8" i="7"/>
  <c r="G8" i="20"/>
  <c r="G7" i="23"/>
  <c r="E90" i="23"/>
  <c r="E92" i="23" l="1"/>
  <c r="G90" i="23"/>
  <c r="E169" i="20"/>
  <c r="E175" i="20" s="1"/>
  <c r="G175" i="20" l="1"/>
  <c r="G92" i="23"/>
</calcChain>
</file>

<file path=xl/sharedStrings.xml><?xml version="1.0" encoding="utf-8"?>
<sst xmlns="http://schemas.openxmlformats.org/spreadsheetml/2006/main" count="768" uniqueCount="361">
  <si>
    <t>Kapitola 01 – rozvoj obce</t>
  </si>
  <si>
    <t>Organiz.</t>
  </si>
  <si>
    <t>Číslo</t>
  </si>
  <si>
    <t>Název organizace,</t>
  </si>
  <si>
    <t>Schválený</t>
  </si>
  <si>
    <t>jednotka</t>
  </si>
  <si>
    <t>organizace</t>
  </si>
  <si>
    <t>činnosti</t>
  </si>
  <si>
    <t>Rozpočtová skladba (oddíl, §)</t>
  </si>
  <si>
    <t>(ORJ)</t>
  </si>
  <si>
    <t>(ORG)</t>
  </si>
  <si>
    <t>Běžné výdaje:</t>
  </si>
  <si>
    <t>3635 - územní plánování</t>
  </si>
  <si>
    <t>0105</t>
  </si>
  <si>
    <t>výkony rozhodnutí</t>
  </si>
  <si>
    <t>znalecké posudky</t>
  </si>
  <si>
    <t>Běžné výdaje celkem</t>
  </si>
  <si>
    <t xml:space="preserve">Kapitola 02 – městská infrastruktura  </t>
  </si>
  <si>
    <r>
      <t xml:space="preserve">                                                                                </t>
    </r>
    <r>
      <rPr>
        <u/>
        <sz val="10"/>
        <rFont val="Arial CE"/>
        <family val="2"/>
        <charset val="238"/>
      </rPr>
      <t/>
    </r>
  </si>
  <si>
    <t>0202</t>
  </si>
  <si>
    <t>kontejnerová služba</t>
  </si>
  <si>
    <t xml:space="preserve">3722 - sběr a svoz komunálních odpadů </t>
  </si>
  <si>
    <t xml:space="preserve">3723 - sběr a svoz ostatních odpadů </t>
  </si>
  <si>
    <t>činnost odboru</t>
  </si>
  <si>
    <t>3749 - ostatní činnosti k ochraně přírody a krajiny</t>
  </si>
  <si>
    <t>3745 - péče o vzhled obcí a veřejnou zeleň</t>
  </si>
  <si>
    <t>2219 - ostatní záležitosti pozemních komunikací</t>
  </si>
  <si>
    <t>Kapitola 03 – doprava</t>
  </si>
  <si>
    <t>0319</t>
  </si>
  <si>
    <t xml:space="preserve">odbor dopravy ÚMČ </t>
  </si>
  <si>
    <t>2219 - ost. záležitosti pozemních komunikací</t>
  </si>
  <si>
    <t>Kapitola 04 – školství, mládež a sport</t>
  </si>
  <si>
    <t>0414</t>
  </si>
  <si>
    <t>odbor školství ÚMČ</t>
  </si>
  <si>
    <t>MŠ s právní subjektivitou</t>
  </si>
  <si>
    <t>101</t>
  </si>
  <si>
    <t>3111 - předškolní zařízení</t>
  </si>
  <si>
    <t>102</t>
  </si>
  <si>
    <t>MŠ Sokolovská</t>
  </si>
  <si>
    <t>104</t>
  </si>
  <si>
    <t>MŠ Bojasova</t>
  </si>
  <si>
    <t>105</t>
  </si>
  <si>
    <t>MŠ U Sluncové</t>
  </si>
  <si>
    <t>106</t>
  </si>
  <si>
    <t>MŠ Kotlaska</t>
  </si>
  <si>
    <t>107</t>
  </si>
  <si>
    <t>MŠ Na Pěšinách</t>
  </si>
  <si>
    <t>108</t>
  </si>
  <si>
    <t>MŠ Šiškova</t>
  </si>
  <si>
    <t>109</t>
  </si>
  <si>
    <t>MŠ Šimůnkova</t>
  </si>
  <si>
    <t>110</t>
  </si>
  <si>
    <t>MŠ Chabařovická</t>
  </si>
  <si>
    <t>111</t>
  </si>
  <si>
    <t>MŠ Na Přesypu</t>
  </si>
  <si>
    <t>112</t>
  </si>
  <si>
    <t>MŠ Klíčanská</t>
  </si>
  <si>
    <t>113</t>
  </si>
  <si>
    <t>MŠ Poznaňská</t>
  </si>
  <si>
    <t>114</t>
  </si>
  <si>
    <t>MŠ Lešenská</t>
  </si>
  <si>
    <t>115</t>
  </si>
  <si>
    <t>MŠ Štěpničná</t>
  </si>
  <si>
    <t>116</t>
  </si>
  <si>
    <t>MŠ Libčická</t>
  </si>
  <si>
    <t>117</t>
  </si>
  <si>
    <t>MŠ Řešovská</t>
  </si>
  <si>
    <t>118</t>
  </si>
  <si>
    <t>MŠ Na Korábě</t>
  </si>
  <si>
    <t>119</t>
  </si>
  <si>
    <t>MŠ Krynická</t>
  </si>
  <si>
    <t>ZŠ s právní subjektivitou</t>
  </si>
  <si>
    <t>201</t>
  </si>
  <si>
    <t>ZŠ Libčická</t>
  </si>
  <si>
    <t>3113 - základní školy</t>
  </si>
  <si>
    <t>202</t>
  </si>
  <si>
    <t>ZŠ a MŠ U Školské zahrady</t>
  </si>
  <si>
    <t>203</t>
  </si>
  <si>
    <t>ZŠ Na Šutce</t>
  </si>
  <si>
    <t>204</t>
  </si>
  <si>
    <t>ZŠ a MŠ Petra Strozziho</t>
  </si>
  <si>
    <t>206</t>
  </si>
  <si>
    <t>ZŠ a MŠ Lyčkovo nám.</t>
  </si>
  <si>
    <t>207</t>
  </si>
  <si>
    <t xml:space="preserve">ZŠ Palmovka </t>
  </si>
  <si>
    <t>208</t>
  </si>
  <si>
    <t>210</t>
  </si>
  <si>
    <t>ZŠ Žernosecká</t>
  </si>
  <si>
    <t>211</t>
  </si>
  <si>
    <t>ZŠ a MŠ Dolákova</t>
  </si>
  <si>
    <t>212</t>
  </si>
  <si>
    <t>ZŠ Hovorčovická</t>
  </si>
  <si>
    <t>213</t>
  </si>
  <si>
    <t>ZŠ Glowackého</t>
  </si>
  <si>
    <t>214</t>
  </si>
  <si>
    <t>ZŠ "Mazurská" (Svídnická)</t>
  </si>
  <si>
    <t>215</t>
  </si>
  <si>
    <t>ZŠ a MŠ "Ústavní" (Hlivická)</t>
  </si>
  <si>
    <t>216</t>
  </si>
  <si>
    <t>ZŠ Burešova</t>
  </si>
  <si>
    <t>218</t>
  </si>
  <si>
    <t>ZŠ Bohumila Hrabala</t>
  </si>
  <si>
    <t>činnost odboru školství</t>
  </si>
  <si>
    <t>pol. 5169 - nákup služeb j.n.</t>
  </si>
  <si>
    <t>pojištění škol</t>
  </si>
  <si>
    <t xml:space="preserve">3113 - základní školy </t>
  </si>
  <si>
    <t>pol. 5163 - služby peněžních ústavů</t>
  </si>
  <si>
    <t>301</t>
  </si>
  <si>
    <t>Kapitola 05 – zdravotnictví a sociální oblast</t>
  </si>
  <si>
    <t>4329 - soc. péče a pomoc dětem a mládeži j.n.</t>
  </si>
  <si>
    <t>4349 - ost. soc. péče a pomoc ost. skupinám obyvatel.</t>
  </si>
  <si>
    <t>protidrogová prevence</t>
  </si>
  <si>
    <t>3541 - prevence před drogami</t>
  </si>
  <si>
    <t xml:space="preserve"> </t>
  </si>
  <si>
    <t>pol. 5136 - knihy, učební pomůcky a tisk</t>
  </si>
  <si>
    <t>pol. 5139 - nákup materiálu j.n.</t>
  </si>
  <si>
    <t>pol. 5167 - služby školení a vzdělávání</t>
  </si>
  <si>
    <t>3511 - všeobecná ambulantní péče</t>
  </si>
  <si>
    <t>pol. 5166 - konzultační, poradenské a právní služby</t>
  </si>
  <si>
    <t>3523 - odborné léčebné ústavy</t>
  </si>
  <si>
    <t xml:space="preserve">Gerontologické centrum, Praha 8 (GC) </t>
  </si>
  <si>
    <t>502</t>
  </si>
  <si>
    <t>4378 - terénní programy</t>
  </si>
  <si>
    <t xml:space="preserve">Kapitola 06 – kultura a cestovní ruch </t>
  </si>
  <si>
    <t>0617</t>
  </si>
  <si>
    <t>kulturní dům "KRAKOV"</t>
  </si>
  <si>
    <t xml:space="preserve">3392 - zájmová činnost v kultuře </t>
  </si>
  <si>
    <t>613</t>
  </si>
  <si>
    <t>3311 - divadelní činnost</t>
  </si>
  <si>
    <t>614</t>
  </si>
  <si>
    <t>redakce měsíčníku "Osmička"</t>
  </si>
  <si>
    <t>3349 - záležitosti sděl. prostředků j.n.</t>
  </si>
  <si>
    <t>616</t>
  </si>
  <si>
    <t>sportovní soutěže</t>
  </si>
  <si>
    <t>3421 - využití volného času dětí a mládeže</t>
  </si>
  <si>
    <t>kulturní památky</t>
  </si>
  <si>
    <t>3322 - zachování a obnova kulturních památek</t>
  </si>
  <si>
    <t>občanské záležitosti (vítání občánků, zlaté svatby apod.)</t>
  </si>
  <si>
    <t>3399 - záležitosti kultury, církví a sděl.prostř.j.n.</t>
  </si>
  <si>
    <t>výstavy</t>
  </si>
  <si>
    <t xml:space="preserve">3317 - výstavní činnost v kultuře </t>
  </si>
  <si>
    <t>3319 - záležitosti kultury j.n.</t>
  </si>
  <si>
    <t>0631</t>
  </si>
  <si>
    <t xml:space="preserve">odbor kancelář starosty ÚMČ </t>
  </si>
  <si>
    <t>3349 - záležitosti sděl.prostředků j.n.</t>
  </si>
  <si>
    <t>620</t>
  </si>
  <si>
    <t>propagace</t>
  </si>
  <si>
    <t>Kapitola 07 – bezpečnost</t>
  </si>
  <si>
    <t>5212 - ochrana obyvatelstva</t>
  </si>
  <si>
    <t>pol. 5137 - drobný hmotný majetek</t>
  </si>
  <si>
    <t xml:space="preserve">pol. 5139 - nákup materiálu j.n.  </t>
  </si>
  <si>
    <t>pol .5164 - nájemné</t>
  </si>
  <si>
    <t>pol. 5171 - opravy a udržování</t>
  </si>
  <si>
    <t>5311 - bezpečnost a veřejný pořádek</t>
  </si>
  <si>
    <t>pol. 5154 - elektrická energie</t>
  </si>
  <si>
    <t>Kapitola 08 – hospodářství</t>
  </si>
  <si>
    <t>0804</t>
  </si>
  <si>
    <t>3639 - komunální služby a územní rozvoj j. n.</t>
  </si>
  <si>
    <t xml:space="preserve">sociální pohřby </t>
  </si>
  <si>
    <t xml:space="preserve">3632 - pohřebnictví </t>
  </si>
  <si>
    <t>Kapitola 09 – vnitřní správa</t>
  </si>
  <si>
    <t>0901</t>
  </si>
  <si>
    <t>odbor kancelář tajemníka ÚMČ</t>
  </si>
  <si>
    <t>6171 - činnost místní správy</t>
  </si>
  <si>
    <t>pol. 5011 - platy zaměstnanců</t>
  </si>
  <si>
    <t>pol. 5021 - ostatní osobní výdaje</t>
  </si>
  <si>
    <t>Fond zaměstnavatele (UZ 00810)</t>
  </si>
  <si>
    <t>pol. 5499 - ostatní neinv.transfery (jubilea)</t>
  </si>
  <si>
    <t>pol. 5024 - odstupné</t>
  </si>
  <si>
    <t>pol. 5031 - povinné pojistné na sociální zabezpečení</t>
  </si>
  <si>
    <t>pol. 5424 - náhrady mezd v době nemoci</t>
  </si>
  <si>
    <t>pol. 5032 - povinné pojistné na zdravotní pojištění</t>
  </si>
  <si>
    <t>pol. 5038 - ost.povinné pojistné hrazené zaměstnavatelem</t>
  </si>
  <si>
    <t xml:space="preserve">pol. 5169 - nákup služeb j.n.  </t>
  </si>
  <si>
    <t>pol. 5499 - ostatní  neinv.transfery obyv.j.n. (os.konta)</t>
  </si>
  <si>
    <t>6112 - zastupitelstva obcí</t>
  </si>
  <si>
    <t>pol. 5023 - odměny členů zastupitelstva</t>
  </si>
  <si>
    <t>pol. 5499 - ostatní neinv.transfery obyv.j.n.(os.konta)</t>
  </si>
  <si>
    <t>pol. 5172 - programové vybavení</t>
  </si>
  <si>
    <t>pol. 5178 - nájemné za nájem s právem koupě</t>
  </si>
  <si>
    <t xml:space="preserve">pol. 5134 - prádlo, oděv, obuv </t>
  </si>
  <si>
    <t>pol. 5142 - realizované kurzovní ztráty</t>
  </si>
  <si>
    <t>pol. 5151 - voda</t>
  </si>
  <si>
    <t>pol. 5152 - pára</t>
  </si>
  <si>
    <t>pol. 5153 - plyn</t>
  </si>
  <si>
    <t>pol. 5156 - pohonné hmoty a maziva</t>
  </si>
  <si>
    <t>pol. 5161 - služby pošty</t>
  </si>
  <si>
    <t>pol. 5162 - služby telekomunikací a radiokomunikací</t>
  </si>
  <si>
    <t>pol. 5169 - nákup služeb j.n.(přísp.na strav.zaměstn.)</t>
  </si>
  <si>
    <t>pol. 5173 - cestovné</t>
  </si>
  <si>
    <t>pol. 5175 - pohoštění</t>
  </si>
  <si>
    <t>soudní poplatky</t>
  </si>
  <si>
    <t>pol. 5192 - poskytnuté neinvest. příspěvky a náhrady</t>
  </si>
  <si>
    <t>pol. 5361 - nákup kolků</t>
  </si>
  <si>
    <t>pol. 5362 - platby daní a poplatků (dálniční známky)</t>
  </si>
  <si>
    <t>Kapitola 10 – pokladní správa</t>
  </si>
  <si>
    <t xml:space="preserve">Běžné výdaje: </t>
  </si>
  <si>
    <t>1003</t>
  </si>
  <si>
    <t>ekonomický odbor ÚMČ</t>
  </si>
  <si>
    <t>bankovní poplatky</t>
  </si>
  <si>
    <t>"povinné ručení" (zákonné pojištění)</t>
  </si>
  <si>
    <t>6320 - pojištění funkčně nespecifikované</t>
  </si>
  <si>
    <t>pol. 5499 - ostatní neinv.transfery obyv.j.n.</t>
  </si>
  <si>
    <t>pol. 5195 - odvody za neplnění povinnosti zaměstnávat</t>
  </si>
  <si>
    <t xml:space="preserve">                 zdravotně postižené</t>
  </si>
  <si>
    <t>0931</t>
  </si>
  <si>
    <t>911</t>
  </si>
  <si>
    <t>0922</t>
  </si>
  <si>
    <t>odbor právních služeb ÚMČ</t>
  </si>
  <si>
    <t>odbor kancelář starosty ÚMČ</t>
  </si>
  <si>
    <t>oddělení hospodářské správy</t>
  </si>
  <si>
    <t>0524</t>
  </si>
  <si>
    <t>odbor sociálních věcí ÚMČ</t>
  </si>
  <si>
    <t xml:space="preserve">6310 - obecné příjmy a výdaje z fin.operací </t>
  </si>
  <si>
    <t>1031</t>
  </si>
  <si>
    <t xml:space="preserve">oddělení hospodářské správy </t>
  </si>
  <si>
    <t>odbor správy majetku ÚMČ</t>
  </si>
  <si>
    <t>0824</t>
  </si>
  <si>
    <t>rozpočtu</t>
  </si>
  <si>
    <t>ZŠ a MŠ "Na Slovance"</t>
  </si>
  <si>
    <t>Servisní středisko pro správu</t>
  </si>
  <si>
    <t>3149 - ostatní zařízení související</t>
  </si>
  <si>
    <t>svěřeného majetku (SeS) MČ Praha 8</t>
  </si>
  <si>
    <t xml:space="preserve">           s výchovou a vzděláváním mládeže</t>
  </si>
  <si>
    <t>úklid exkrementů</t>
  </si>
  <si>
    <t>odbor územního rozvoje a výstavby ÚMČ</t>
  </si>
  <si>
    <t>58</t>
  </si>
  <si>
    <t>55</t>
  </si>
  <si>
    <t>Návrh</t>
  </si>
  <si>
    <t>v %</t>
  </si>
  <si>
    <t>(v tis. Kč)</t>
  </si>
  <si>
    <r>
      <t xml:space="preserve"> </t>
    </r>
    <r>
      <rPr>
        <b/>
        <sz val="12"/>
        <rFont val="Arial CE"/>
        <charset val="238"/>
      </rPr>
      <t>Běžné (neinvestiční)  výdaje</t>
    </r>
  </si>
  <si>
    <t>618</t>
  </si>
  <si>
    <t>3419 - ostatní tělovýchovná činnost</t>
  </si>
  <si>
    <t>0417</t>
  </si>
  <si>
    <t>opravy tiskového parku a ostatního HW</t>
  </si>
  <si>
    <t>pol. 5168 - zprac.dat a sl.související  s info a komun.techn.</t>
  </si>
  <si>
    <t>datové linky IP VPN, Internet</t>
  </si>
  <si>
    <t>zprac.dat a služby související s ICT</t>
  </si>
  <si>
    <t>výdaje spojené se zajišt.svateb (ORG58)</t>
  </si>
  <si>
    <t xml:space="preserve">Osmička pro rodinu </t>
  </si>
  <si>
    <t>využití volného času seniorů</t>
  </si>
  <si>
    <t>622</t>
  </si>
  <si>
    <t>zpracování studií a žádostí na projekty financované z fondu EU</t>
  </si>
  <si>
    <t>zimní údržba pěších cest</t>
  </si>
  <si>
    <t xml:space="preserve">           platy a odvody</t>
  </si>
  <si>
    <t xml:space="preserve">          příspěvek na provoz DH</t>
  </si>
  <si>
    <t xml:space="preserve">           anomálie, dvě budovy</t>
  </si>
  <si>
    <t>správa azylových bytů</t>
  </si>
  <si>
    <t>monitoring tisku, tiskové konference, včetně pohoštění a prezentace Prahy 8 v médiích</t>
  </si>
  <si>
    <t>public relations městské části Praha 8</t>
  </si>
  <si>
    <t>divadlo Karla Hackera</t>
  </si>
  <si>
    <t xml:space="preserve">pojištění </t>
  </si>
  <si>
    <t>odbor kultury, sportu, mládeže a památkové péče ÚMČ</t>
  </si>
  <si>
    <r>
      <t xml:space="preserve">pol. 5171 - opravy a udržování </t>
    </r>
    <r>
      <rPr>
        <i/>
        <sz val="11"/>
        <color theme="1"/>
        <rFont val="Calibri"/>
        <family val="2"/>
        <charset val="238"/>
        <scheme val="minor"/>
      </rPr>
      <t>(hardware)</t>
    </r>
  </si>
  <si>
    <t>rozpočet</t>
  </si>
  <si>
    <t>MŠ Korycanská</t>
  </si>
  <si>
    <t>z toho: příspěvek na energie vč. platů topičů, vodné a stočné</t>
  </si>
  <si>
    <t xml:space="preserve">          příspěvek na energie vč. platů topičů, vodné a stočné</t>
  </si>
  <si>
    <t>z toho: příspěvek na energie vč. platů topičů vodné a stočné</t>
  </si>
  <si>
    <t xml:space="preserve"> vlastního hospodaření městské části Praha 8 a příspěvkových právnických osob (organizací)</t>
  </si>
  <si>
    <t>údržba dětských hřišť a sportovišť</t>
  </si>
  <si>
    <t xml:space="preserve">           odpisy</t>
  </si>
  <si>
    <t xml:space="preserve">          odpisy</t>
  </si>
  <si>
    <t>SPOD</t>
  </si>
  <si>
    <t>sociální oblast</t>
  </si>
  <si>
    <t>zdravotnictví</t>
  </si>
  <si>
    <t>503</t>
  </si>
  <si>
    <t>4351 - osobní asistence, pečovatelská služba a podpora samostatného bydlení</t>
  </si>
  <si>
    <t>pol. 5169 - nákup služeb j.n.(očkování)</t>
  </si>
  <si>
    <t>analýzy dopravy</t>
  </si>
  <si>
    <t>péče památkové zóny, drobná umělecká díla</t>
  </si>
  <si>
    <t>3326 - poříz., zachov. a obnova hodnot místního kulturního, národ. a histor. povědomí</t>
  </si>
  <si>
    <t>fotokabinky s biometrickými daty</t>
  </si>
  <si>
    <t>cena Eduarda Štorcha</t>
  </si>
  <si>
    <t>projekt "Osmička - úřad vstřícný rodině"</t>
  </si>
  <si>
    <t xml:space="preserve">veřejná zeleň </t>
  </si>
  <si>
    <t>příspěvek - nemoci z povolání</t>
  </si>
  <si>
    <t>odbor životního prostředí ÚMČ</t>
  </si>
  <si>
    <t>analytické a poradenské služby</t>
  </si>
  <si>
    <t>Sociální a ošetřovatelské služby (SOS) v Praze 8</t>
  </si>
  <si>
    <t>dotace na sport (RO č. 1)</t>
  </si>
  <si>
    <t>dotace na volnoč. aktivity dětí a mládeže (RO č. 1)</t>
  </si>
  <si>
    <t xml:space="preserve">          náklady na stravování žáků</t>
  </si>
  <si>
    <t>zóny placeného stání (platební terminály)</t>
  </si>
  <si>
    <t>0911</t>
  </si>
  <si>
    <t xml:space="preserve">odbor informatiky ÚMČ </t>
  </si>
  <si>
    <t xml:space="preserve">kamerové systémy </t>
  </si>
  <si>
    <t>nákup SW a ostatního programového vybavení</t>
  </si>
  <si>
    <t>0525</t>
  </si>
  <si>
    <t>odbor zdravotnictví a sociálních služeb ÚMČ</t>
  </si>
  <si>
    <t>3640 - komunální služby a územní rozvoj j. n.</t>
  </si>
  <si>
    <t>Nová Palmovka - právní služby</t>
  </si>
  <si>
    <t>odbor občansko-správní ÚMČ</t>
  </si>
  <si>
    <t>0906</t>
  </si>
  <si>
    <t>Post Bellum - příběhy našich sousedů</t>
  </si>
  <si>
    <t>na rok 2020</t>
  </si>
  <si>
    <t xml:space="preserve"> odbor evropských fondů ÚMČ</t>
  </si>
  <si>
    <t>0127</t>
  </si>
  <si>
    <t>terénní programy</t>
  </si>
  <si>
    <t>Odbor bezpečnosti a krizového řízení</t>
  </si>
  <si>
    <t>0726</t>
  </si>
  <si>
    <t>odbor evropských fondů ÚMČ</t>
  </si>
  <si>
    <t>0927</t>
  </si>
  <si>
    <t>právní služby, poskytnuté náhrady, sankce</t>
  </si>
  <si>
    <t>neinvestiční transfery (dotace)</t>
  </si>
  <si>
    <t>0427</t>
  </si>
  <si>
    <t>navýšení kapacity zákl. vzdělání za účelem soc. inkluze ZŠ Pernerova</t>
  </si>
  <si>
    <t>refundace</t>
  </si>
  <si>
    <t>pol. 5029 - ostatní platby za provedenou práci j.n.</t>
  </si>
  <si>
    <t>Čistá osmička</t>
  </si>
  <si>
    <t>2212 - silnice údržba</t>
  </si>
  <si>
    <t>zpracování studií a strategických vizí</t>
  </si>
  <si>
    <t xml:space="preserve">         nákup služeb j.n.</t>
  </si>
  <si>
    <t xml:space="preserve">         nákup materiálu j.n.  </t>
  </si>
  <si>
    <t xml:space="preserve">         opravy a udržování</t>
  </si>
  <si>
    <t xml:space="preserve">        činnost odboru </t>
  </si>
  <si>
    <t>oddělení plánování a rozvoje</t>
  </si>
  <si>
    <t>str.1/14</t>
  </si>
  <si>
    <t>str.2/14</t>
  </si>
  <si>
    <t>str.3/14</t>
  </si>
  <si>
    <t>str.4/14</t>
  </si>
  <si>
    <t>str.5/14</t>
  </si>
  <si>
    <t>str.6/14</t>
  </si>
  <si>
    <t>str.7/14</t>
  </si>
  <si>
    <t>str.8/14</t>
  </si>
  <si>
    <t>str.9/14</t>
  </si>
  <si>
    <t>str.10/14</t>
  </si>
  <si>
    <t>str.11/14</t>
  </si>
  <si>
    <t>str.12/14</t>
  </si>
  <si>
    <t>str.13/14</t>
  </si>
  <si>
    <t>str.14/14</t>
  </si>
  <si>
    <t>kulturní dům "LÁDVÍ"</t>
  </si>
  <si>
    <t>ost. kulturní činnost</t>
  </si>
  <si>
    <t>mobilní kluziště</t>
  </si>
  <si>
    <t>Návrh Rozpočtu městské části Praha 8 na rok 2021</t>
  </si>
  <si>
    <t>na rok 2021</t>
  </si>
  <si>
    <t>2021/2020</t>
  </si>
  <si>
    <t>2390409413517</t>
  </si>
  <si>
    <t>10735000000</t>
  </si>
  <si>
    <t xml:space="preserve">           dvě budovy</t>
  </si>
  <si>
    <t xml:space="preserve">           pronájem tělocvičny</t>
  </si>
  <si>
    <t xml:space="preserve">           vybavení Pernerova</t>
  </si>
  <si>
    <t xml:space="preserve">          bezp. a ekol. požadavky souvis. s chodem jídelny</t>
  </si>
  <si>
    <t>Muzeum Libně</t>
  </si>
  <si>
    <t>3315 - činnost muzeí a galerií</t>
  </si>
  <si>
    <t>vánoční osvětlení Prahy 8</t>
  </si>
  <si>
    <r>
      <t>správa smluv a správa zásad pro výstavbu -</t>
    </r>
    <r>
      <rPr>
        <b/>
        <sz val="8"/>
        <rFont val="Arial CE"/>
        <charset val="238"/>
      </rPr>
      <t xml:space="preserve"> nové pověření k výkonu</t>
    </r>
  </si>
  <si>
    <t xml:space="preserve">elektrická energie VO parkoviště Nekvasilova, Nová Palmovka, kavárna Krakov </t>
  </si>
  <si>
    <t>Nová Palmovka BV (ostra objektu, odměna OSMS a.s.)</t>
  </si>
  <si>
    <t>telefonní paušály, Městská policie HMP</t>
  </si>
  <si>
    <t>služby telekomunikací</t>
  </si>
  <si>
    <t>Jednotka sboru dobrovolných hasičů (JSDH)</t>
  </si>
  <si>
    <t>Kooperativa - pojištění hospodářských rizik</t>
  </si>
  <si>
    <t>x</t>
  </si>
  <si>
    <t>Příloha č. 3</t>
  </si>
  <si>
    <t>zřízených městskou částí Praha 8</t>
  </si>
  <si>
    <t>konzultační, poradenská a organiz. činnost
IN HOUSE</t>
  </si>
  <si>
    <t>Zastupitelstva městské části Praha 8</t>
  </si>
  <si>
    <t>ze dne 17. března 2021</t>
  </si>
  <si>
    <t>usnesení č. Usn ZMC 003/2021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</si>
</sst>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u/>
      <sz val="10"/>
      <name val="Arial CE"/>
      <family val="2"/>
      <charset val="238"/>
    </font>
    <font>
      <sz val="10"/>
      <name val="Arial"/>
      <family val="2"/>
      <charset val="238"/>
    </font>
    <font>
      <sz val="12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 CE"/>
      <charset val="238"/>
    </font>
    <font>
      <sz val="10"/>
      <color rgb="FFFF0000"/>
      <name val="Arial CE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0"/>
      <color theme="1"/>
      <name val="Arial ce"/>
      <charset val="238"/>
    </font>
    <font>
      <i/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i/>
      <sz val="10"/>
      <name val="Arial CE"/>
      <charset val="238"/>
    </font>
    <font>
      <sz val="11"/>
      <color theme="1"/>
      <name val="Calibri"/>
      <family val="2"/>
      <charset val="238"/>
    </font>
    <font>
      <sz val="8"/>
      <name val="Arial CE"/>
      <charset val="238"/>
    </font>
    <font>
      <i/>
      <sz val="10"/>
      <color theme="1"/>
      <name val="Arial CE"/>
      <charset val="238"/>
    </font>
    <font>
      <b/>
      <sz val="8"/>
      <name val="Arial CE"/>
      <charset val="238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43" fontId="36" fillId="0" borderId="0" applyFont="0" applyFill="0" applyBorder="0" applyAlignment="0" applyProtection="0"/>
  </cellStyleXfs>
  <cellXfs count="626">
    <xf numFmtId="0" fontId="0" fillId="0" borderId="0" xfId="0"/>
    <xf numFmtId="0" fontId="4" fillId="0" borderId="0" xfId="0" applyFont="1"/>
    <xf numFmtId="0" fontId="5" fillId="0" borderId="0" xfId="0" applyFont="1"/>
    <xf numFmtId="0" fontId="1" fillId="0" borderId="0" xfId="1"/>
    <xf numFmtId="0" fontId="4" fillId="0" borderId="0" xfId="1" applyFont="1" applyAlignment="1">
      <alignment horizontal="left"/>
    </xf>
    <xf numFmtId="0" fontId="5" fillId="0" borderId="0" xfId="1" applyFont="1"/>
    <xf numFmtId="0" fontId="9" fillId="0" borderId="0" xfId="0" applyFont="1"/>
    <xf numFmtId="0" fontId="15" fillId="0" borderId="0" xfId="0" applyFont="1"/>
    <xf numFmtId="0" fontId="13" fillId="0" borderId="0" xfId="0" applyFont="1"/>
    <xf numFmtId="49" fontId="15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left"/>
    </xf>
    <xf numFmtId="0" fontId="1" fillId="0" borderId="0" xfId="2"/>
    <xf numFmtId="0" fontId="4" fillId="0" borderId="0" xfId="2" applyFont="1"/>
    <xf numFmtId="0" fontId="0" fillId="2" borderId="0" xfId="0" applyFill="1"/>
    <xf numFmtId="0" fontId="21" fillId="0" borderId="0" xfId="0" applyFont="1"/>
    <xf numFmtId="0" fontId="23" fillId="0" borderId="0" xfId="0" applyFont="1"/>
    <xf numFmtId="0" fontId="3" fillId="0" borderId="0" xfId="2" applyFont="1"/>
    <xf numFmtId="0" fontId="0" fillId="0" borderId="0" xfId="0" applyAlignment="1">
      <alignment horizontal="right"/>
    </xf>
    <xf numFmtId="0" fontId="16" fillId="0" borderId="0" xfId="0" applyFont="1"/>
    <xf numFmtId="3" fontId="23" fillId="0" borderId="0" xfId="0" applyNumberFormat="1" applyFont="1"/>
    <xf numFmtId="3" fontId="0" fillId="0" borderId="0" xfId="0" applyNumberFormat="1"/>
    <xf numFmtId="0" fontId="22" fillId="0" borderId="0" xfId="0" applyFont="1"/>
    <xf numFmtId="0" fontId="26" fillId="0" borderId="0" xfId="0" applyFont="1"/>
    <xf numFmtId="0" fontId="23" fillId="2" borderId="0" xfId="0" applyFont="1" applyFill="1"/>
    <xf numFmtId="0" fontId="25" fillId="0" borderId="0" xfId="0" applyFont="1"/>
    <xf numFmtId="0" fontId="0" fillId="0" borderId="0" xfId="0"/>
    <xf numFmtId="0" fontId="0" fillId="0" borderId="0" xfId="0"/>
    <xf numFmtId="10" fontId="14" fillId="0" borderId="0" xfId="0" applyNumberFormat="1" applyFont="1"/>
    <xf numFmtId="10" fontId="0" fillId="0" borderId="0" xfId="0" applyNumberFormat="1"/>
    <xf numFmtId="0" fontId="28" fillId="0" borderId="0" xfId="0" applyFont="1" applyAlignment="1">
      <alignment wrapText="1"/>
    </xf>
    <xf numFmtId="0" fontId="28" fillId="0" borderId="0" xfId="0" applyFont="1" applyAlignment="1">
      <alignment horizontal="right"/>
    </xf>
    <xf numFmtId="10" fontId="28" fillId="0" borderId="0" xfId="0" applyNumberFormat="1" applyFont="1"/>
    <xf numFmtId="0" fontId="0" fillId="0" borderId="0" xfId="0" applyFill="1"/>
    <xf numFmtId="2" fontId="1" fillId="0" borderId="0" xfId="0" applyNumberFormat="1" applyFont="1" applyFill="1"/>
    <xf numFmtId="0" fontId="0" fillId="0" borderId="0" xfId="0"/>
    <xf numFmtId="10" fontId="14" fillId="0" borderId="0" xfId="0" applyNumberFormat="1" applyFont="1" applyFill="1"/>
    <xf numFmtId="0" fontId="0" fillId="0" borderId="0" xfId="0"/>
    <xf numFmtId="10" fontId="28" fillId="0" borderId="0" xfId="2" applyNumberFormat="1" applyFont="1" applyAlignment="1">
      <alignment horizontal="center" wrapText="1"/>
    </xf>
    <xf numFmtId="0" fontId="0" fillId="0" borderId="0" xfId="0" applyFont="1"/>
    <xf numFmtId="10" fontId="0" fillId="0" borderId="0" xfId="0" applyNumberFormat="1" applyFont="1"/>
    <xf numFmtId="10" fontId="30" fillId="0" borderId="0" xfId="2" applyNumberFormat="1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right" wrapText="1"/>
    </xf>
    <xf numFmtId="10" fontId="30" fillId="0" borderId="0" xfId="2" applyNumberFormat="1" applyFont="1" applyAlignment="1">
      <alignment horizontal="right" wrapText="1"/>
    </xf>
    <xf numFmtId="10" fontId="30" fillId="0" borderId="0" xfId="0" applyNumberFormat="1" applyFont="1" applyAlignment="1">
      <alignment horizontal="center" wrapText="1"/>
    </xf>
    <xf numFmtId="0" fontId="0" fillId="0" borderId="0" xfId="0"/>
    <xf numFmtId="0" fontId="4" fillId="0" borderId="0" xfId="1" applyFont="1" applyFill="1"/>
    <xf numFmtId="0" fontId="3" fillId="0" borderId="0" xfId="1" applyFont="1" applyFill="1"/>
    <xf numFmtId="0" fontId="1" fillId="0" borderId="0" xfId="1" applyFill="1"/>
    <xf numFmtId="0" fontId="3" fillId="0" borderId="0" xfId="2" applyFont="1" applyFill="1"/>
    <xf numFmtId="3" fontId="11" fillId="0" borderId="0" xfId="2" applyNumberFormat="1" applyFont="1" applyFill="1"/>
    <xf numFmtId="3" fontId="18" fillId="0" borderId="0" xfId="0" applyNumberFormat="1" applyFont="1" applyFill="1" applyAlignment="1">
      <alignment horizontal="right"/>
    </xf>
    <xf numFmtId="0" fontId="0" fillId="0" borderId="0" xfId="0"/>
    <xf numFmtId="0" fontId="32" fillId="0" borderId="0" xfId="0" applyFont="1"/>
    <xf numFmtId="0" fontId="28" fillId="0" borderId="0" xfId="0" applyFont="1" applyAlignment="1">
      <alignment horizontal="center" wrapText="1"/>
    </xf>
    <xf numFmtId="0" fontId="0" fillId="0" borderId="0" xfId="0"/>
    <xf numFmtId="10" fontId="30" fillId="0" borderId="0" xfId="2" applyNumberFormat="1" applyFont="1" applyFill="1" applyAlignment="1">
      <alignment horizontal="center" wrapText="1"/>
    </xf>
    <xf numFmtId="0" fontId="0" fillId="0" borderId="0" xfId="0"/>
    <xf numFmtId="0" fontId="30" fillId="0" borderId="0" xfId="0" applyFont="1" applyFill="1" applyAlignment="1">
      <alignment horizontal="center" wrapText="1"/>
    </xf>
    <xf numFmtId="0" fontId="28" fillId="0" borderId="0" xfId="0" applyFont="1" applyFill="1" applyAlignment="1">
      <alignment horizontal="center" wrapText="1"/>
    </xf>
    <xf numFmtId="0" fontId="17" fillId="2" borderId="2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center"/>
    </xf>
    <xf numFmtId="0" fontId="17" fillId="2" borderId="8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56" xfId="0" applyFont="1" applyFill="1" applyBorder="1" applyAlignment="1">
      <alignment horizontal="center"/>
    </xf>
    <xf numFmtId="0" fontId="14" fillId="2" borderId="33" xfId="0" applyFont="1" applyFill="1" applyBorder="1"/>
    <xf numFmtId="3" fontId="7" fillId="2" borderId="21" xfId="0" applyNumberFormat="1" applyFont="1" applyFill="1" applyBorder="1"/>
    <xf numFmtId="3" fontId="9" fillId="2" borderId="20" xfId="0" applyNumberFormat="1" applyFont="1" applyFill="1" applyBorder="1"/>
    <xf numFmtId="3" fontId="9" fillId="2" borderId="23" xfId="0" applyNumberFormat="1" applyFont="1" applyFill="1" applyBorder="1"/>
    <xf numFmtId="3" fontId="2" fillId="2" borderId="27" xfId="2" applyNumberFormat="1" applyFont="1" applyFill="1" applyBorder="1"/>
    <xf numFmtId="0" fontId="0" fillId="2" borderId="54" xfId="0" applyFill="1" applyBorder="1"/>
    <xf numFmtId="3" fontId="7" fillId="2" borderId="21" xfId="2" applyNumberFormat="1" applyFont="1" applyFill="1" applyBorder="1"/>
    <xf numFmtId="3" fontId="1" fillId="2" borderId="21" xfId="0" applyNumberFormat="1" applyFont="1" applyFill="1" applyBorder="1"/>
    <xf numFmtId="3" fontId="7" fillId="2" borderId="21" xfId="2" applyNumberFormat="1" applyFont="1" applyFill="1" applyBorder="1" applyAlignment="1">
      <alignment horizontal="right"/>
    </xf>
    <xf numFmtId="3" fontId="1" fillId="2" borderId="14" xfId="0" applyNumberFormat="1" applyFont="1" applyFill="1" applyBorder="1"/>
    <xf numFmtId="0" fontId="14" fillId="2" borderId="16" xfId="0" applyFont="1" applyFill="1" applyBorder="1"/>
    <xf numFmtId="3" fontId="1" fillId="2" borderId="21" xfId="2" applyNumberFormat="1" applyFill="1" applyBorder="1"/>
    <xf numFmtId="3" fontId="1" fillId="2" borderId="14" xfId="2" applyNumberFormat="1" applyFont="1" applyFill="1" applyBorder="1"/>
    <xf numFmtId="3" fontId="1" fillId="2" borderId="14" xfId="2" applyNumberFormat="1" applyFill="1" applyBorder="1" applyAlignment="1">
      <alignment vertical="center"/>
    </xf>
    <xf numFmtId="0" fontId="24" fillId="2" borderId="16" xfId="0" applyFont="1" applyFill="1" applyBorder="1"/>
    <xf numFmtId="0" fontId="1" fillId="2" borderId="21" xfId="0" applyFont="1" applyFill="1" applyBorder="1"/>
    <xf numFmtId="3" fontId="7" fillId="2" borderId="20" xfId="0" applyNumberFormat="1" applyFont="1" applyFill="1" applyBorder="1"/>
    <xf numFmtId="0" fontId="1" fillId="2" borderId="20" xfId="0" applyFont="1" applyFill="1" applyBorder="1"/>
    <xf numFmtId="3" fontId="1" fillId="2" borderId="20" xfId="0" applyNumberFormat="1" applyFont="1" applyFill="1" applyBorder="1"/>
    <xf numFmtId="3" fontId="2" fillId="2" borderId="27" xfId="0" applyNumberFormat="1" applyFont="1" applyFill="1" applyBorder="1"/>
    <xf numFmtId="0" fontId="0" fillId="2" borderId="16" xfId="0" applyFill="1" applyBorder="1"/>
    <xf numFmtId="3" fontId="6" fillId="2" borderId="21" xfId="2" applyNumberFormat="1" applyFont="1" applyFill="1" applyBorder="1"/>
    <xf numFmtId="3" fontId="1" fillId="2" borderId="14" xfId="2" applyNumberFormat="1" applyFill="1" applyBorder="1"/>
    <xf numFmtId="0" fontId="17" fillId="2" borderId="1" xfId="0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2" xfId="0" applyFont="1" applyFill="1" applyBorder="1"/>
    <xf numFmtId="0" fontId="17" fillId="2" borderId="4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center" vertical="center" wrapText="1"/>
    </xf>
    <xf numFmtId="49" fontId="17" fillId="2" borderId="5" xfId="0" applyNumberFormat="1" applyFont="1" applyFill="1" applyBorder="1" applyAlignment="1">
      <alignment horizontal="center"/>
    </xf>
    <xf numFmtId="0" fontId="13" fillId="2" borderId="53" xfId="0" applyFont="1" applyFill="1" applyBorder="1" applyAlignment="1">
      <alignment horizontal="left"/>
    </xf>
    <xf numFmtId="0" fontId="13" fillId="2" borderId="55" xfId="0" applyFont="1" applyFill="1" applyBorder="1" applyAlignment="1">
      <alignment horizontal="center"/>
    </xf>
    <xf numFmtId="0" fontId="13" fillId="2" borderId="33" xfId="0" applyFont="1" applyFill="1" applyBorder="1"/>
    <xf numFmtId="49" fontId="13" fillId="2" borderId="33" xfId="0" applyNumberFormat="1" applyFont="1" applyFill="1" applyBorder="1"/>
    <xf numFmtId="49" fontId="7" fillId="2" borderId="12" xfId="2" applyNumberFormat="1" applyFont="1" applyFill="1" applyBorder="1" applyAlignment="1">
      <alignment horizontal="center"/>
    </xf>
    <xf numFmtId="0" fontId="7" fillId="2" borderId="21" xfId="2" applyFont="1" applyFill="1" applyBorder="1" applyAlignment="1">
      <alignment horizontal="left"/>
    </xf>
    <xf numFmtId="0" fontId="3" fillId="2" borderId="14" xfId="2" applyFont="1" applyFill="1" applyBorder="1" applyAlignment="1">
      <alignment horizontal="left"/>
    </xf>
    <xf numFmtId="0" fontId="2" fillId="2" borderId="9" xfId="2" applyFont="1" applyFill="1" applyBorder="1" applyAlignment="1">
      <alignment horizontal="left"/>
    </xf>
    <xf numFmtId="0" fontId="2" fillId="2" borderId="10" xfId="2" applyFont="1" applyFill="1" applyBorder="1" applyAlignment="1">
      <alignment horizontal="center"/>
    </xf>
    <xf numFmtId="0" fontId="1" fillId="2" borderId="21" xfId="2" applyFill="1" applyBorder="1"/>
    <xf numFmtId="0" fontId="1" fillId="2" borderId="18" xfId="2" applyFill="1" applyBorder="1"/>
    <xf numFmtId="49" fontId="7" fillId="2" borderId="9" xfId="2" applyNumberFormat="1" applyFont="1" applyFill="1" applyBorder="1" applyAlignment="1">
      <alignment horizontal="center"/>
    </xf>
    <xf numFmtId="0" fontId="1" fillId="2" borderId="12" xfId="2" applyFill="1" applyBorder="1"/>
    <xf numFmtId="0" fontId="1" fillId="2" borderId="20" xfId="2" applyFill="1" applyBorder="1"/>
    <xf numFmtId="49" fontId="1" fillId="2" borderId="12" xfId="2" applyNumberFormat="1" applyFill="1" applyBorder="1" applyAlignment="1">
      <alignment horizontal="center"/>
    </xf>
    <xf numFmtId="49" fontId="1" fillId="2" borderId="9" xfId="2" applyNumberFormat="1" applyFill="1" applyBorder="1" applyAlignment="1">
      <alignment horizontal="center"/>
    </xf>
    <xf numFmtId="0" fontId="6" fillId="2" borderId="21" xfId="0" applyFont="1" applyFill="1" applyBorder="1"/>
    <xf numFmtId="49" fontId="2" fillId="2" borderId="25" xfId="2" applyNumberFormat="1" applyFont="1" applyFill="1" applyBorder="1" applyAlignment="1">
      <alignment horizontal="left"/>
    </xf>
    <xf numFmtId="0" fontId="2" fillId="2" borderId="26" xfId="2" applyFont="1" applyFill="1" applyBorder="1"/>
    <xf numFmtId="0" fontId="2" fillId="2" borderId="27" xfId="2" applyFont="1" applyFill="1" applyBorder="1"/>
    <xf numFmtId="0" fontId="17" fillId="2" borderId="28" xfId="0" applyFont="1" applyFill="1" applyBorder="1" applyAlignment="1">
      <alignment horizontal="center"/>
    </xf>
    <xf numFmtId="0" fontId="17" fillId="2" borderId="29" xfId="0" applyFont="1" applyFill="1" applyBorder="1" applyAlignment="1">
      <alignment horizontal="center"/>
    </xf>
    <xf numFmtId="0" fontId="17" fillId="2" borderId="30" xfId="0" applyFont="1" applyFill="1" applyBorder="1" applyAlignment="1">
      <alignment horizontal="center"/>
    </xf>
    <xf numFmtId="0" fontId="17" fillId="2" borderId="0" xfId="0" applyFont="1" applyFill="1" applyBorder="1" applyAlignment="1">
      <alignment horizontal="center"/>
    </xf>
    <xf numFmtId="0" fontId="17" fillId="2" borderId="31" xfId="0" applyFont="1" applyFill="1" applyBorder="1" applyAlignment="1">
      <alignment horizontal="center"/>
    </xf>
    <xf numFmtId="0" fontId="17" fillId="2" borderId="32" xfId="0" applyFont="1" applyFill="1" applyBorder="1" applyAlignment="1">
      <alignment horizontal="center"/>
    </xf>
    <xf numFmtId="49" fontId="17" fillId="2" borderId="8" xfId="0" applyNumberFormat="1" applyFont="1" applyFill="1" applyBorder="1" applyAlignment="1">
      <alignment horizontal="center"/>
    </xf>
    <xf numFmtId="0" fontId="13" fillId="2" borderId="45" xfId="0" applyFont="1" applyFill="1" applyBorder="1"/>
    <xf numFmtId="0" fontId="13" fillId="2" borderId="10" xfId="0" applyFont="1" applyFill="1" applyBorder="1"/>
    <xf numFmtId="0" fontId="13" fillId="2" borderId="11" xfId="0" applyFont="1" applyFill="1" applyBorder="1"/>
    <xf numFmtId="49" fontId="17" fillId="2" borderId="16" xfId="0" applyNumberFormat="1" applyFont="1" applyFill="1" applyBorder="1"/>
    <xf numFmtId="49" fontId="6" fillId="2" borderId="9" xfId="2" applyNumberFormat="1" applyFont="1" applyFill="1" applyBorder="1" applyAlignment="1">
      <alignment horizontal="center"/>
    </xf>
    <xf numFmtId="0" fontId="6" fillId="2" borderId="18" xfId="2" applyFont="1" applyFill="1" applyBorder="1" applyAlignment="1">
      <alignment horizontal="left"/>
    </xf>
    <xf numFmtId="0" fontId="6" fillId="2" borderId="16" xfId="2" applyFont="1" applyFill="1" applyBorder="1" applyAlignment="1">
      <alignment horizontal="right"/>
    </xf>
    <xf numFmtId="0" fontId="6" fillId="2" borderId="17" xfId="2" applyFont="1" applyFill="1" applyBorder="1" applyAlignment="1">
      <alignment horizontal="right"/>
    </xf>
    <xf numFmtId="0" fontId="3" fillId="2" borderId="12" xfId="2" applyFont="1" applyFill="1" applyBorder="1"/>
    <xf numFmtId="0" fontId="3" fillId="2" borderId="21" xfId="2" applyFont="1" applyFill="1" applyBorder="1"/>
    <xf numFmtId="49" fontId="3" fillId="2" borderId="12" xfId="2" applyNumberFormat="1" applyFont="1" applyFill="1" applyBorder="1" applyAlignment="1">
      <alignment horizontal="center"/>
    </xf>
    <xf numFmtId="49" fontId="3" fillId="2" borderId="21" xfId="2" applyNumberFormat="1" applyFont="1" applyFill="1" applyBorder="1" applyAlignment="1">
      <alignment horizontal="center"/>
    </xf>
    <xf numFmtId="49" fontId="3" fillId="2" borderId="14" xfId="2" applyNumberFormat="1" applyFont="1" applyFill="1" applyBorder="1" applyAlignment="1">
      <alignment horizontal="center"/>
    </xf>
    <xf numFmtId="0" fontId="3" fillId="2" borderId="14" xfId="2" applyFont="1" applyFill="1" applyBorder="1"/>
    <xf numFmtId="0" fontId="3" fillId="2" borderId="46" xfId="2" applyFont="1" applyFill="1" applyBorder="1"/>
    <xf numFmtId="0" fontId="3" fillId="2" borderId="23" xfId="2" applyFont="1" applyFill="1" applyBorder="1"/>
    <xf numFmtId="0" fontId="4" fillId="2" borderId="27" xfId="2" applyFont="1" applyFill="1" applyBorder="1"/>
    <xf numFmtId="0" fontId="13" fillId="2" borderId="4" xfId="0" applyFont="1" applyFill="1" applyBorder="1" applyAlignment="1">
      <alignment horizontal="left"/>
    </xf>
    <xf numFmtId="0" fontId="13" fillId="2" borderId="16" xfId="0" applyFont="1" applyFill="1" applyBorder="1" applyAlignment="1">
      <alignment horizontal="center"/>
    </xf>
    <xf numFmtId="49" fontId="13" fillId="2" borderId="24" xfId="0" applyNumberFormat="1" applyFont="1" applyFill="1" applyBorder="1"/>
    <xf numFmtId="49" fontId="7" fillId="2" borderId="22" xfId="2" applyNumberFormat="1" applyFont="1" applyFill="1" applyBorder="1" applyAlignment="1">
      <alignment horizontal="left"/>
    </xf>
    <xf numFmtId="49" fontId="7" fillId="2" borderId="20" xfId="2" applyNumberFormat="1" applyFont="1" applyFill="1" applyBorder="1" applyAlignment="1">
      <alignment horizontal="left"/>
    </xf>
    <xf numFmtId="49" fontId="7" fillId="2" borderId="19" xfId="2" applyNumberFormat="1" applyFont="1" applyFill="1" applyBorder="1" applyAlignment="1">
      <alignment horizontal="left"/>
    </xf>
    <xf numFmtId="49" fontId="3" fillId="2" borderId="15" xfId="2" applyNumberFormat="1" applyFont="1" applyFill="1" applyBorder="1" applyAlignment="1">
      <alignment horizontal="center"/>
    </xf>
    <xf numFmtId="49" fontId="3" fillId="2" borderId="20" xfId="2" applyNumberFormat="1" applyFont="1" applyFill="1" applyBorder="1" applyAlignment="1">
      <alignment horizontal="left"/>
    </xf>
    <xf numFmtId="0" fontId="3" fillId="2" borderId="22" xfId="2" applyFont="1" applyFill="1" applyBorder="1"/>
    <xf numFmtId="49" fontId="3" fillId="2" borderId="21" xfId="2" applyNumberFormat="1" applyFont="1" applyFill="1" applyBorder="1" applyAlignment="1">
      <alignment horizontal="left"/>
    </xf>
    <xf numFmtId="0" fontId="1" fillId="2" borderId="21" xfId="2" applyFill="1" applyBorder="1" applyAlignment="1">
      <alignment vertical="center"/>
    </xf>
    <xf numFmtId="49" fontId="3" fillId="2" borderId="13" xfId="2" applyNumberFormat="1" applyFont="1" applyFill="1" applyBorder="1" applyAlignment="1">
      <alignment horizontal="center"/>
    </xf>
    <xf numFmtId="0" fontId="9" fillId="2" borderId="14" xfId="0" applyFont="1" applyFill="1" applyBorder="1" applyAlignment="1">
      <alignment wrapText="1"/>
    </xf>
    <xf numFmtId="0" fontId="1" fillId="2" borderId="14" xfId="2" applyFill="1" applyBorder="1" applyAlignment="1">
      <alignment vertical="center"/>
    </xf>
    <xf numFmtId="0" fontId="2" fillId="2" borderId="38" xfId="2" applyFont="1" applyFill="1" applyBorder="1" applyAlignment="1">
      <alignment vertical="center"/>
    </xf>
    <xf numFmtId="3" fontId="7" fillId="2" borderId="16" xfId="2" applyNumberFormat="1" applyFont="1" applyFill="1" applyBorder="1"/>
    <xf numFmtId="0" fontId="7" fillId="2" borderId="12" xfId="2" applyFont="1" applyFill="1" applyBorder="1" applyAlignment="1">
      <alignment horizontal="center"/>
    </xf>
    <xf numFmtId="49" fontId="17" fillId="2" borderId="21" xfId="2" applyNumberFormat="1" applyFont="1" applyFill="1" applyBorder="1" applyAlignment="1" applyProtection="1">
      <alignment horizontal="center"/>
      <protection locked="0"/>
    </xf>
    <xf numFmtId="0" fontId="17" fillId="2" borderId="2" xfId="2" applyFont="1" applyFill="1" applyBorder="1" applyAlignment="1">
      <alignment horizontal="left"/>
    </xf>
    <xf numFmtId="0" fontId="17" fillId="2" borderId="29" xfId="2" applyFont="1" applyFill="1" applyBorder="1"/>
    <xf numFmtId="3" fontId="17" fillId="2" borderId="21" xfId="0" applyNumberFormat="1" applyFont="1" applyFill="1" applyBorder="1" applyAlignment="1">
      <alignment horizontal="right" vertical="center"/>
    </xf>
    <xf numFmtId="0" fontId="17" fillId="2" borderId="21" xfId="2" applyFont="1" applyFill="1" applyBorder="1" applyAlignment="1">
      <alignment horizontal="left"/>
    </xf>
    <xf numFmtId="0" fontId="12" fillId="2" borderId="21" xfId="2" applyFont="1" applyFill="1" applyBorder="1"/>
    <xf numFmtId="3" fontId="12" fillId="2" borderId="21" xfId="0" applyNumberFormat="1" applyFont="1" applyFill="1" applyBorder="1" applyAlignment="1">
      <alignment horizontal="right" vertical="center"/>
    </xf>
    <xf numFmtId="0" fontId="3" fillId="2" borderId="12" xfId="2" applyFont="1" applyFill="1" applyBorder="1" applyAlignment="1">
      <alignment horizontal="center"/>
    </xf>
    <xf numFmtId="49" fontId="9" fillId="2" borderId="21" xfId="2" applyNumberFormat="1" applyFont="1" applyFill="1" applyBorder="1" applyAlignment="1" applyProtection="1">
      <alignment horizontal="center"/>
      <protection locked="0"/>
    </xf>
    <xf numFmtId="0" fontId="9" fillId="2" borderId="21" xfId="2" applyFont="1" applyFill="1" applyBorder="1" applyAlignment="1">
      <alignment horizontal="left"/>
    </xf>
    <xf numFmtId="0" fontId="7" fillId="2" borderId="4" xfId="2" applyFont="1" applyFill="1" applyBorder="1" applyAlignment="1">
      <alignment horizontal="center"/>
    </xf>
    <xf numFmtId="49" fontId="17" fillId="2" borderId="18" xfId="2" applyNumberFormat="1" applyFont="1" applyFill="1" applyBorder="1" applyAlignment="1" applyProtection="1">
      <alignment horizontal="center"/>
      <protection locked="0"/>
    </xf>
    <xf numFmtId="0" fontId="17" fillId="2" borderId="5" xfId="2" applyFont="1" applyFill="1" applyBorder="1"/>
    <xf numFmtId="0" fontId="17" fillId="2" borderId="0" xfId="2" applyFont="1" applyFill="1" applyBorder="1"/>
    <xf numFmtId="0" fontId="7" fillId="2" borderId="9" xfId="2" applyFont="1" applyFill="1" applyBorder="1" applyAlignment="1">
      <alignment horizontal="center"/>
    </xf>
    <xf numFmtId="49" fontId="17" fillId="2" borderId="11" xfId="2" applyNumberFormat="1" applyFont="1" applyFill="1" applyBorder="1" applyAlignment="1" applyProtection="1">
      <alignment horizontal="center"/>
      <protection locked="0"/>
    </xf>
    <xf numFmtId="0" fontId="17" fillId="2" borderId="16" xfId="2" applyFont="1" applyFill="1" applyBorder="1"/>
    <xf numFmtId="0" fontId="12" fillId="2" borderId="10" xfId="2" applyFont="1" applyFill="1" applyBorder="1"/>
    <xf numFmtId="49" fontId="7" fillId="2" borderId="15" xfId="2" applyNumberFormat="1" applyFont="1" applyFill="1" applyBorder="1" applyAlignment="1">
      <alignment horizontal="center"/>
    </xf>
    <xf numFmtId="49" fontId="17" fillId="2" borderId="23" xfId="2" applyNumberFormat="1" applyFont="1" applyFill="1" applyBorder="1" applyAlignment="1" applyProtection="1">
      <protection locked="0"/>
    </xf>
    <xf numFmtId="49" fontId="17" fillId="2" borderId="14" xfId="2" applyNumberFormat="1" applyFont="1" applyFill="1" applyBorder="1" applyAlignment="1"/>
    <xf numFmtId="0" fontId="17" fillId="2" borderId="14" xfId="2" applyFont="1" applyFill="1" applyBorder="1" applyAlignment="1"/>
    <xf numFmtId="0" fontId="9" fillId="2" borderId="14" xfId="0" applyFont="1" applyFill="1" applyBorder="1" applyAlignment="1"/>
    <xf numFmtId="49" fontId="7" fillId="2" borderId="4" xfId="2" applyNumberFormat="1" applyFont="1" applyFill="1" applyBorder="1" applyAlignment="1">
      <alignment horizontal="center"/>
    </xf>
    <xf numFmtId="49" fontId="17" fillId="2" borderId="18" xfId="2" applyNumberFormat="1" applyFont="1" applyFill="1" applyBorder="1" applyAlignment="1" applyProtection="1">
      <protection locked="0"/>
    </xf>
    <xf numFmtId="0" fontId="17" fillId="2" borderId="5" xfId="2" applyFont="1" applyFill="1" applyBorder="1" applyAlignment="1"/>
    <xf numFmtId="3" fontId="17" fillId="2" borderId="5" xfId="0" applyNumberFormat="1" applyFont="1" applyFill="1" applyBorder="1" applyAlignment="1"/>
    <xf numFmtId="49" fontId="7" fillId="2" borderId="30" xfId="2" applyNumberFormat="1" applyFont="1" applyFill="1" applyBorder="1" applyAlignment="1">
      <alignment horizontal="center"/>
    </xf>
    <xf numFmtId="49" fontId="17" fillId="2" borderId="16" xfId="2" applyNumberFormat="1" applyFont="1" applyFill="1" applyBorder="1" applyAlignment="1" applyProtection="1">
      <protection locked="0"/>
    </xf>
    <xf numFmtId="0" fontId="17" fillId="2" borderId="18" xfId="2" applyFont="1" applyFill="1" applyBorder="1" applyAlignment="1"/>
    <xf numFmtId="49" fontId="6" fillId="2" borderId="44" xfId="2" applyNumberFormat="1" applyFont="1" applyFill="1" applyBorder="1" applyAlignment="1">
      <alignment horizontal="center"/>
    </xf>
    <xf numFmtId="0" fontId="9" fillId="2" borderId="21" xfId="0" applyFont="1" applyFill="1" applyBorder="1" applyAlignment="1">
      <alignment horizontal="right"/>
    </xf>
    <xf numFmtId="49" fontId="6" fillId="2" borderId="15" xfId="2" applyNumberFormat="1" applyFont="1" applyFill="1" applyBorder="1" applyAlignment="1">
      <alignment horizontal="center"/>
    </xf>
    <xf numFmtId="49" fontId="6" fillId="2" borderId="12" xfId="2" applyNumberFormat="1" applyFont="1" applyFill="1" applyBorder="1" applyAlignment="1">
      <alignment horizontal="center"/>
    </xf>
    <xf numFmtId="0" fontId="9" fillId="2" borderId="21" xfId="2" applyFont="1" applyFill="1" applyBorder="1"/>
    <xf numFmtId="49" fontId="7" fillId="2" borderId="20" xfId="0" applyNumberFormat="1" applyFont="1" applyFill="1" applyBorder="1" applyAlignment="1">
      <alignment horizontal="left"/>
    </xf>
    <xf numFmtId="0" fontId="17" fillId="2" borderId="21" xfId="2" applyFont="1" applyFill="1" applyBorder="1"/>
    <xf numFmtId="0" fontId="4" fillId="2" borderId="25" xfId="2" applyFont="1" applyFill="1" applyBorder="1"/>
    <xf numFmtId="0" fontId="4" fillId="2" borderId="36" xfId="2" applyFont="1" applyFill="1" applyBorder="1"/>
    <xf numFmtId="0" fontId="6" fillId="2" borderId="1" xfId="1" applyFont="1" applyFill="1" applyBorder="1" applyAlignment="1">
      <alignment horizontal="center"/>
    </xf>
    <xf numFmtId="0" fontId="6" fillId="2" borderId="29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6" fillId="2" borderId="2" xfId="1" applyFont="1" applyFill="1" applyBorder="1"/>
    <xf numFmtId="0" fontId="6" fillId="2" borderId="4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/>
    </xf>
    <xf numFmtId="0" fontId="6" fillId="2" borderId="5" xfId="1" applyFont="1" applyFill="1" applyBorder="1" applyAlignment="1">
      <alignment horizontal="center"/>
    </xf>
    <xf numFmtId="49" fontId="6" fillId="2" borderId="5" xfId="1" applyNumberFormat="1" applyFont="1" applyFill="1" applyBorder="1" applyAlignment="1">
      <alignment horizontal="center"/>
    </xf>
    <xf numFmtId="0" fontId="6" fillId="2" borderId="7" xfId="1" applyFont="1" applyFill="1" applyBorder="1" applyAlignment="1">
      <alignment horizontal="center"/>
    </xf>
    <xf numFmtId="0" fontId="6" fillId="2" borderId="39" xfId="1" applyFont="1" applyFill="1" applyBorder="1" applyAlignment="1">
      <alignment horizontal="center"/>
    </xf>
    <xf numFmtId="0" fontId="6" fillId="2" borderId="8" xfId="1" applyFont="1" applyFill="1" applyBorder="1" applyAlignment="1">
      <alignment horizontal="center"/>
    </xf>
    <xf numFmtId="49" fontId="6" fillId="2" borderId="8" xfId="1" applyNumberFormat="1" applyFont="1" applyFill="1" applyBorder="1" applyAlignment="1">
      <alignment horizontal="center"/>
    </xf>
    <xf numFmtId="0" fontId="27" fillId="2" borderId="0" xfId="0" applyFont="1" applyFill="1" applyBorder="1"/>
    <xf numFmtId="3" fontId="18" fillId="2" borderId="21" xfId="2" applyNumberFormat="1" applyFont="1" applyFill="1" applyBorder="1"/>
    <xf numFmtId="3" fontId="3" fillId="2" borderId="21" xfId="2" applyNumberFormat="1" applyFont="1" applyFill="1" applyBorder="1"/>
    <xf numFmtId="3" fontId="11" fillId="2" borderId="21" xfId="2" applyNumberFormat="1" applyFont="1" applyFill="1" applyBorder="1"/>
    <xf numFmtId="3" fontId="11" fillId="2" borderId="40" xfId="2" applyNumberFormat="1" applyFont="1" applyFill="1" applyBorder="1"/>
    <xf numFmtId="0" fontId="6" fillId="2" borderId="32" xfId="1" applyFont="1" applyFill="1" applyBorder="1" applyAlignment="1">
      <alignment horizontal="center"/>
    </xf>
    <xf numFmtId="0" fontId="6" fillId="2" borderId="45" xfId="1" applyFont="1" applyFill="1" applyBorder="1" applyAlignment="1">
      <alignment horizontal="left"/>
    </xf>
    <xf numFmtId="0" fontId="1" fillId="2" borderId="10" xfId="1" applyFill="1" applyBorder="1"/>
    <xf numFmtId="0" fontId="1" fillId="2" borderId="16" xfId="1" applyFill="1" applyBorder="1"/>
    <xf numFmtId="49" fontId="7" fillId="2" borderId="16" xfId="2" applyNumberFormat="1" applyFont="1" applyFill="1" applyBorder="1" applyAlignment="1">
      <alignment horizontal="left"/>
    </xf>
    <xf numFmtId="0" fontId="7" fillId="2" borderId="17" xfId="2" applyFont="1" applyFill="1" applyBorder="1"/>
    <xf numFmtId="49" fontId="7" fillId="2" borderId="21" xfId="2" applyNumberFormat="1" applyFont="1" applyFill="1" applyBorder="1"/>
    <xf numFmtId="49" fontId="7" fillId="2" borderId="23" xfId="2" applyNumberFormat="1" applyFont="1" applyFill="1" applyBorder="1" applyAlignment="1">
      <alignment horizontal="center"/>
    </xf>
    <xf numFmtId="0" fontId="7" fillId="2" borderId="13" xfId="2" applyFont="1" applyFill="1" applyBorder="1" applyAlignment="1">
      <alignment horizontal="left"/>
    </xf>
    <xf numFmtId="0" fontId="7" fillId="2" borderId="21" xfId="2" applyFont="1" applyFill="1" applyBorder="1"/>
    <xf numFmtId="49" fontId="3" fillId="2" borderId="20" xfId="2" applyNumberFormat="1" applyFont="1" applyFill="1" applyBorder="1" applyAlignment="1">
      <alignment horizontal="center"/>
    </xf>
    <xf numFmtId="0" fontId="18" fillId="2" borderId="22" xfId="2" applyFont="1" applyFill="1" applyBorder="1" applyAlignment="1">
      <alignment horizontal="left"/>
    </xf>
    <xf numFmtId="49" fontId="3" fillId="2" borderId="47" xfId="2" applyNumberFormat="1" applyFont="1" applyFill="1" applyBorder="1" applyAlignment="1">
      <alignment horizontal="center"/>
    </xf>
    <xf numFmtId="49" fontId="3" fillId="2" borderId="43" xfId="2" applyNumberFormat="1" applyFont="1" applyFill="1" applyBorder="1" applyAlignment="1">
      <alignment horizontal="center"/>
    </xf>
    <xf numFmtId="0" fontId="18" fillId="2" borderId="41" xfId="2" applyFont="1" applyFill="1" applyBorder="1" applyAlignment="1">
      <alignment horizontal="left"/>
    </xf>
    <xf numFmtId="0" fontId="3" fillId="2" borderId="40" xfId="2" applyFont="1" applyFill="1" applyBorder="1"/>
    <xf numFmtId="49" fontId="3" fillId="2" borderId="0" xfId="2" applyNumberFormat="1" applyFont="1" applyFill="1" applyAlignment="1">
      <alignment horizontal="center"/>
    </xf>
    <xf numFmtId="0" fontId="18" fillId="2" borderId="0" xfId="2" applyFont="1" applyFill="1" applyAlignment="1">
      <alignment horizontal="left"/>
    </xf>
    <xf numFmtId="0" fontId="3" fillId="2" borderId="0" xfId="2" applyFont="1" applyFill="1"/>
    <xf numFmtId="3" fontId="11" fillId="2" borderId="0" xfId="2" applyNumberFormat="1" applyFont="1" applyFill="1"/>
    <xf numFmtId="49" fontId="3" fillId="2" borderId="9" xfId="2" applyNumberFormat="1" applyFont="1" applyFill="1" applyBorder="1" applyAlignment="1">
      <alignment horizontal="center"/>
    </xf>
    <xf numFmtId="0" fontId="18" fillId="2" borderId="21" xfId="2" applyFont="1" applyFill="1" applyBorder="1" applyAlignment="1">
      <alignment horizontal="left"/>
    </xf>
    <xf numFmtId="0" fontId="7" fillId="2" borderId="11" xfId="2" applyFont="1" applyFill="1" applyBorder="1" applyAlignment="1" applyProtection="1">
      <alignment horizontal="center"/>
      <protection locked="0"/>
    </xf>
    <xf numFmtId="0" fontId="7" fillId="2" borderId="16" xfId="2" applyFont="1" applyFill="1" applyBorder="1" applyAlignment="1">
      <alignment horizontal="left"/>
    </xf>
    <xf numFmtId="0" fontId="7" fillId="2" borderId="11" xfId="2" applyFont="1" applyFill="1" applyBorder="1"/>
    <xf numFmtId="49" fontId="3" fillId="2" borderId="20" xfId="2" applyNumberFormat="1" applyFont="1" applyFill="1" applyBorder="1" applyAlignment="1" applyProtection="1">
      <alignment horizontal="center"/>
      <protection locked="0"/>
    </xf>
    <xf numFmtId="0" fontId="3" fillId="2" borderId="21" xfId="2" applyFont="1" applyFill="1" applyBorder="1" applyAlignment="1">
      <alignment horizontal="left"/>
    </xf>
    <xf numFmtId="0" fontId="3" fillId="2" borderId="19" xfId="2" applyFont="1" applyFill="1" applyBorder="1"/>
    <xf numFmtId="0" fontId="11" fillId="2" borderId="21" xfId="2" applyFont="1" applyFill="1" applyBorder="1" applyAlignment="1">
      <alignment horizontal="left"/>
    </xf>
    <xf numFmtId="0" fontId="11" fillId="2" borderId="19" xfId="2" applyFont="1" applyFill="1" applyBorder="1"/>
    <xf numFmtId="3" fontId="18" fillId="2" borderId="21" xfId="0" applyNumberFormat="1" applyFont="1" applyFill="1" applyBorder="1" applyAlignment="1">
      <alignment horizontal="right"/>
    </xf>
    <xf numFmtId="0" fontId="18" fillId="2" borderId="12" xfId="2" applyFont="1" applyFill="1" applyBorder="1" applyAlignment="1">
      <alignment horizontal="center"/>
    </xf>
    <xf numFmtId="49" fontId="18" fillId="2" borderId="20" xfId="2" applyNumberFormat="1" applyFont="1" applyFill="1" applyBorder="1" applyAlignment="1" applyProtection="1">
      <alignment horizontal="center"/>
      <protection locked="0"/>
    </xf>
    <xf numFmtId="0" fontId="18" fillId="2" borderId="19" xfId="2" applyFont="1" applyFill="1" applyBorder="1"/>
    <xf numFmtId="0" fontId="3" fillId="2" borderId="47" xfId="2" applyFont="1" applyFill="1" applyBorder="1" applyAlignment="1">
      <alignment horizontal="center"/>
    </xf>
    <xf numFmtId="49" fontId="3" fillId="2" borderId="43" xfId="2" applyNumberFormat="1" applyFont="1" applyFill="1" applyBorder="1" applyAlignment="1" applyProtection="1">
      <alignment horizontal="center"/>
      <protection locked="0"/>
    </xf>
    <xf numFmtId="0" fontId="3" fillId="2" borderId="49" xfId="2" applyFont="1" applyFill="1" applyBorder="1"/>
    <xf numFmtId="3" fontId="18" fillId="2" borderId="40" xfId="0" applyNumberFormat="1" applyFont="1" applyFill="1" applyBorder="1" applyAlignment="1">
      <alignment horizontal="right"/>
    </xf>
    <xf numFmtId="0" fontId="3" fillId="2" borderId="0" xfId="2" applyFont="1" applyFill="1" applyAlignment="1">
      <alignment horizontal="center"/>
    </xf>
    <xf numFmtId="49" fontId="3" fillId="2" borderId="0" xfId="2" applyNumberFormat="1" applyFont="1" applyFill="1" applyAlignment="1" applyProtection="1">
      <alignment horizontal="center"/>
      <protection locked="0"/>
    </xf>
    <xf numFmtId="3" fontId="18" fillId="2" borderId="0" xfId="0" applyNumberFormat="1" applyFont="1" applyFill="1" applyAlignment="1">
      <alignment horizontal="right"/>
    </xf>
    <xf numFmtId="0" fontId="3" fillId="2" borderId="16" xfId="2" applyFont="1" applyFill="1" applyBorder="1" applyAlignment="1">
      <alignment horizontal="left"/>
    </xf>
    <xf numFmtId="0" fontId="4" fillId="2" borderId="0" xfId="2" applyFont="1" applyFill="1"/>
    <xf numFmtId="0" fontId="28" fillId="2" borderId="0" xfId="0" applyFont="1" applyFill="1" applyAlignment="1">
      <alignment wrapText="1"/>
    </xf>
    <xf numFmtId="0" fontId="4" fillId="2" borderId="0" xfId="1" applyFont="1" applyFill="1"/>
    <xf numFmtId="49" fontId="3" fillId="3" borderId="12" xfId="2" applyNumberFormat="1" applyFont="1" applyFill="1" applyBorder="1" applyAlignment="1">
      <alignment horizontal="center"/>
    </xf>
    <xf numFmtId="49" fontId="3" fillId="3" borderId="20" xfId="2" applyNumberFormat="1" applyFont="1" applyFill="1" applyBorder="1" applyAlignment="1">
      <alignment horizontal="center"/>
    </xf>
    <xf numFmtId="0" fontId="3" fillId="3" borderId="22" xfId="2" applyFont="1" applyFill="1" applyBorder="1" applyAlignment="1">
      <alignment horizontal="left" shrinkToFit="1"/>
    </xf>
    <xf numFmtId="0" fontId="3" fillId="3" borderId="21" xfId="2" applyFont="1" applyFill="1" applyBorder="1"/>
    <xf numFmtId="3" fontId="3" fillId="3" borderId="16" xfId="2" applyNumberFormat="1" applyFont="1" applyFill="1" applyBorder="1"/>
    <xf numFmtId="2" fontId="1" fillId="3" borderId="60" xfId="0" applyNumberFormat="1" applyFont="1" applyFill="1" applyBorder="1"/>
    <xf numFmtId="0" fontId="3" fillId="3" borderId="22" xfId="2" applyFont="1" applyFill="1" applyBorder="1" applyAlignment="1">
      <alignment horizontal="left"/>
    </xf>
    <xf numFmtId="3" fontId="3" fillId="3" borderId="21" xfId="2" applyNumberFormat="1" applyFont="1" applyFill="1" applyBorder="1"/>
    <xf numFmtId="49" fontId="3" fillId="3" borderId="22" xfId="2" applyNumberFormat="1" applyFont="1" applyFill="1" applyBorder="1" applyAlignment="1">
      <alignment horizontal="left"/>
    </xf>
    <xf numFmtId="49" fontId="3" fillId="3" borderId="9" xfId="2" applyNumberFormat="1" applyFont="1" applyFill="1" applyBorder="1" applyAlignment="1">
      <alignment horizontal="center"/>
    </xf>
    <xf numFmtId="49" fontId="3" fillId="3" borderId="11" xfId="2" applyNumberFormat="1" applyFont="1" applyFill="1" applyBorder="1" applyAlignment="1">
      <alignment horizontal="center"/>
    </xf>
    <xf numFmtId="0" fontId="3" fillId="3" borderId="17" xfId="2" applyFont="1" applyFill="1" applyBorder="1" applyAlignment="1">
      <alignment horizontal="left"/>
    </xf>
    <xf numFmtId="0" fontId="3" fillId="3" borderId="16" xfId="2" applyFont="1" applyFill="1" applyBorder="1"/>
    <xf numFmtId="2" fontId="1" fillId="3" borderId="51" xfId="0" applyNumberFormat="1" applyFont="1" applyFill="1" applyBorder="1"/>
    <xf numFmtId="0" fontId="1" fillId="3" borderId="12" xfId="2" applyFont="1" applyFill="1" applyBorder="1" applyAlignment="1">
      <alignment horizontal="center"/>
    </xf>
    <xf numFmtId="49" fontId="1" fillId="3" borderId="20" xfId="2" applyNumberFormat="1" applyFont="1" applyFill="1" applyBorder="1" applyAlignment="1" applyProtection="1">
      <alignment horizontal="center"/>
      <protection locked="0"/>
    </xf>
    <xf numFmtId="0" fontId="1" fillId="3" borderId="21" xfId="2" applyFont="1" applyFill="1" applyBorder="1" applyAlignment="1">
      <alignment horizontal="left"/>
    </xf>
    <xf numFmtId="0" fontId="1" fillId="3" borderId="19" xfId="2" applyFont="1" applyFill="1" applyBorder="1"/>
    <xf numFmtId="3" fontId="1" fillId="3" borderId="21" xfId="0" applyNumberFormat="1" applyFont="1" applyFill="1" applyBorder="1" applyAlignment="1">
      <alignment horizontal="right"/>
    </xf>
    <xf numFmtId="3" fontId="1" fillId="3" borderId="16" xfId="0" applyNumberFormat="1" applyFont="1" applyFill="1" applyBorder="1" applyAlignment="1">
      <alignment horizontal="right"/>
    </xf>
    <xf numFmtId="0" fontId="3" fillId="3" borderId="9" xfId="2" applyFont="1" applyFill="1" applyBorder="1" applyAlignment="1">
      <alignment horizontal="center"/>
    </xf>
    <xf numFmtId="49" fontId="3" fillId="3" borderId="11" xfId="2" applyNumberFormat="1" applyFont="1" applyFill="1" applyBorder="1" applyAlignment="1" applyProtection="1">
      <alignment horizontal="center"/>
      <protection locked="0"/>
    </xf>
    <xf numFmtId="0" fontId="3" fillId="3" borderId="16" xfId="2" applyFont="1" applyFill="1" applyBorder="1" applyAlignment="1">
      <alignment horizontal="left"/>
    </xf>
    <xf numFmtId="0" fontId="3" fillId="3" borderId="10" xfId="2" applyFont="1" applyFill="1" applyBorder="1"/>
    <xf numFmtId="0" fontId="3" fillId="3" borderId="12" xfId="2" applyFont="1" applyFill="1" applyBorder="1" applyAlignment="1">
      <alignment horizontal="center"/>
    </xf>
    <xf numFmtId="49" fontId="3" fillId="3" borderId="20" xfId="2" applyNumberFormat="1" applyFont="1" applyFill="1" applyBorder="1" applyAlignment="1" applyProtection="1">
      <alignment horizontal="center"/>
      <protection locked="0"/>
    </xf>
    <xf numFmtId="0" fontId="3" fillId="3" borderId="21" xfId="2" applyFont="1" applyFill="1" applyBorder="1" applyAlignment="1">
      <alignment horizontal="left"/>
    </xf>
    <xf numFmtId="0" fontId="3" fillId="3" borderId="19" xfId="2" applyFont="1" applyFill="1" applyBorder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6" fillId="2" borderId="5" xfId="0" applyNumberFormat="1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49" fontId="6" fillId="2" borderId="8" xfId="0" applyNumberFormat="1" applyFont="1" applyFill="1" applyBorder="1" applyAlignment="1">
      <alignment horizontal="center"/>
    </xf>
    <xf numFmtId="0" fontId="4" fillId="2" borderId="45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49" fontId="4" fillId="2" borderId="16" xfId="0" applyNumberFormat="1" applyFont="1" applyFill="1" applyBorder="1"/>
    <xf numFmtId="0" fontId="1" fillId="2" borderId="17" xfId="2" applyFill="1" applyBorder="1"/>
    <xf numFmtId="49" fontId="1" fillId="2" borderId="20" xfId="2" applyNumberFormat="1" applyFill="1" applyBorder="1" applyAlignment="1">
      <alignment horizontal="center"/>
    </xf>
    <xf numFmtId="0" fontId="1" fillId="2" borderId="22" xfId="2" applyFill="1" applyBorder="1"/>
    <xf numFmtId="0" fontId="1" fillId="2" borderId="20" xfId="0" applyFont="1" applyFill="1" applyBorder="1" applyAlignment="1">
      <alignment horizontal="left"/>
    </xf>
    <xf numFmtId="49" fontId="1" fillId="2" borderId="21" xfId="0" applyNumberFormat="1" applyFont="1" applyFill="1" applyBorder="1" applyAlignment="1">
      <alignment horizontal="center"/>
    </xf>
    <xf numFmtId="0" fontId="1" fillId="2" borderId="12" xfId="0" applyFont="1" applyFill="1" applyBorder="1"/>
    <xf numFmtId="0" fontId="1" fillId="2" borderId="21" xfId="0" applyFont="1" applyFill="1" applyBorder="1" applyAlignment="1">
      <alignment horizontal="left"/>
    </xf>
    <xf numFmtId="0" fontId="1" fillId="2" borderId="18" xfId="0" applyFont="1" applyFill="1" applyBorder="1"/>
    <xf numFmtId="0" fontId="1" fillId="2" borderId="15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/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wrapText="1"/>
    </xf>
    <xf numFmtId="0" fontId="1" fillId="2" borderId="20" xfId="0" applyFont="1" applyFill="1" applyBorder="1" applyAlignment="1">
      <alignment horizontal="left" wrapText="1"/>
    </xf>
    <xf numFmtId="0" fontId="1" fillId="2" borderId="21" xfId="0" applyFont="1" applyFill="1" applyBorder="1" applyAlignment="1">
      <alignment horizontal="center"/>
    </xf>
    <xf numFmtId="49" fontId="1" fillId="2" borderId="21" xfId="0" applyNumberFormat="1" applyFont="1" applyFill="1" applyBorder="1"/>
    <xf numFmtId="49" fontId="1" fillId="2" borderId="16" xfId="0" applyNumberFormat="1" applyFont="1" applyFill="1" applyBorder="1"/>
    <xf numFmtId="0" fontId="1" fillId="2" borderId="16" xfId="0" applyFont="1" applyFill="1" applyBorder="1"/>
    <xf numFmtId="0" fontId="2" fillId="2" borderId="37" xfId="0" applyFont="1" applyFill="1" applyBorder="1"/>
    <xf numFmtId="0" fontId="6" fillId="2" borderId="31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left"/>
    </xf>
    <xf numFmtId="0" fontId="3" fillId="2" borderId="16" xfId="1" applyFont="1" applyFill="1" applyBorder="1"/>
    <xf numFmtId="49" fontId="6" fillId="2" borderId="21" xfId="2" applyNumberFormat="1" applyFont="1" applyFill="1" applyBorder="1" applyAlignment="1">
      <alignment horizontal="left"/>
    </xf>
    <xf numFmtId="0" fontId="6" fillId="2" borderId="21" xfId="2" applyFont="1" applyFill="1" applyBorder="1"/>
    <xf numFmtId="0" fontId="3" fillId="2" borderId="21" xfId="2" applyFont="1" applyFill="1" applyBorder="1" applyAlignment="1">
      <alignment horizontal="center"/>
    </xf>
    <xf numFmtId="49" fontId="3" fillId="2" borderId="21" xfId="2" applyNumberFormat="1" applyFont="1" applyFill="1" applyBorder="1"/>
    <xf numFmtId="0" fontId="0" fillId="2" borderId="12" xfId="0" applyFill="1" applyBorder="1"/>
    <xf numFmtId="0" fontId="3" fillId="2" borderId="21" xfId="2" applyFont="1" applyFill="1" applyBorder="1" applyAlignment="1">
      <alignment horizontal="left" wrapText="1"/>
    </xf>
    <xf numFmtId="0" fontId="6" fillId="2" borderId="21" xfId="2" applyFont="1" applyFill="1" applyBorder="1" applyAlignment="1">
      <alignment horizontal="left"/>
    </xf>
    <xf numFmtId="0" fontId="6" fillId="2" borderId="28" xfId="0" applyFont="1" applyFill="1" applyBorder="1" applyAlignment="1">
      <alignment horizontal="center"/>
    </xf>
    <xf numFmtId="0" fontId="6" fillId="2" borderId="2" xfId="0" applyFont="1" applyFill="1" applyBorder="1"/>
    <xf numFmtId="0" fontId="6" fillId="2" borderId="3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0" fontId="4" fillId="2" borderId="45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49" fontId="4" fillId="2" borderId="10" xfId="0" applyNumberFormat="1" applyFont="1" applyFill="1" applyBorder="1"/>
    <xf numFmtId="49" fontId="17" fillId="2" borderId="9" xfId="0" applyNumberFormat="1" applyFont="1" applyFill="1" applyBorder="1" applyAlignment="1">
      <alignment horizontal="center"/>
    </xf>
    <xf numFmtId="0" fontId="17" fillId="2" borderId="23" xfId="0" applyFont="1" applyFill="1" applyBorder="1"/>
    <xf numFmtId="49" fontId="17" fillId="2" borderId="12" xfId="0" applyNumberFormat="1" applyFont="1" applyFill="1" applyBorder="1" applyAlignment="1">
      <alignment horizontal="center"/>
    </xf>
    <xf numFmtId="0" fontId="17" fillId="2" borderId="13" xfId="0" applyFont="1" applyFill="1" applyBorder="1"/>
    <xf numFmtId="0" fontId="9" fillId="2" borderId="21" xfId="0" applyFont="1" applyFill="1" applyBorder="1"/>
    <xf numFmtId="0" fontId="9" fillId="2" borderId="23" xfId="0" applyFont="1" applyFill="1" applyBorder="1" applyAlignment="1">
      <alignment horizontal="left"/>
    </xf>
    <xf numFmtId="49" fontId="17" fillId="2" borderId="15" xfId="0" applyNumberFormat="1" applyFont="1" applyFill="1" applyBorder="1" applyAlignment="1">
      <alignment horizontal="center"/>
    </xf>
    <xf numFmtId="49" fontId="17" fillId="2" borderId="14" xfId="0" applyNumberFormat="1" applyFont="1" applyFill="1" applyBorder="1" applyAlignment="1">
      <alignment horizontal="left"/>
    </xf>
    <xf numFmtId="0" fontId="12" fillId="2" borderId="14" xfId="0" applyFont="1" applyFill="1" applyBorder="1" applyAlignment="1">
      <alignment horizontal="left"/>
    </xf>
    <xf numFmtId="0" fontId="9" fillId="2" borderId="23" xfId="0" applyFont="1" applyFill="1" applyBorder="1"/>
    <xf numFmtId="0" fontId="12" fillId="2" borderId="21" xfId="0" applyFont="1" applyFill="1" applyBorder="1"/>
    <xf numFmtId="0" fontId="12" fillId="2" borderId="23" xfId="0" applyFont="1" applyFill="1" applyBorder="1"/>
    <xf numFmtId="0" fontId="12" fillId="2" borderId="22" xfId="0" applyFont="1" applyFill="1" applyBorder="1"/>
    <xf numFmtId="0" fontId="1" fillId="2" borderId="2" xfId="0" applyFont="1" applyFill="1" applyBorder="1"/>
    <xf numFmtId="3" fontId="9" fillId="2" borderId="21" xfId="0" applyNumberFormat="1" applyFont="1" applyFill="1" applyBorder="1"/>
    <xf numFmtId="49" fontId="13" fillId="2" borderId="53" xfId="0" applyNumberFormat="1" applyFont="1" applyFill="1" applyBorder="1" applyAlignment="1">
      <alignment horizontal="left"/>
    </xf>
    <xf numFmtId="0" fontId="13" fillId="2" borderId="34" xfId="0" applyFont="1" applyFill="1" applyBorder="1" applyAlignment="1">
      <alignment horizontal="center"/>
    </xf>
    <xf numFmtId="0" fontId="13" fillId="2" borderId="33" xfId="0" applyFont="1" applyFill="1" applyBorder="1" applyAlignment="1">
      <alignment horizontal="center"/>
    </xf>
    <xf numFmtId="49" fontId="13" fillId="2" borderId="34" xfId="0" applyNumberFormat="1" applyFont="1" applyFill="1" applyBorder="1"/>
    <xf numFmtId="0" fontId="0" fillId="2" borderId="33" xfId="0" applyFill="1" applyBorder="1"/>
    <xf numFmtId="49" fontId="17" fillId="2" borderId="30" xfId="2" applyNumberFormat="1" applyFont="1" applyFill="1" applyBorder="1" applyAlignment="1">
      <alignment horizontal="center"/>
    </xf>
    <xf numFmtId="49" fontId="17" fillId="2" borderId="5" xfId="2" applyNumberFormat="1" applyFont="1" applyFill="1" applyBorder="1" applyAlignment="1">
      <alignment horizontal="left"/>
    </xf>
    <xf numFmtId="0" fontId="17" fillId="2" borderId="18" xfId="2" applyFont="1" applyFill="1" applyBorder="1"/>
    <xf numFmtId="49" fontId="17" fillId="2" borderId="16" xfId="2" applyNumberFormat="1" applyFont="1" applyFill="1" applyBorder="1"/>
    <xf numFmtId="3" fontId="17" fillId="2" borderId="11" xfId="2" applyNumberFormat="1" applyFont="1" applyFill="1" applyBorder="1"/>
    <xf numFmtId="49" fontId="17" fillId="2" borderId="12" xfId="2" applyNumberFormat="1" applyFont="1" applyFill="1" applyBorder="1" applyAlignment="1">
      <alignment horizontal="left"/>
    </xf>
    <xf numFmtId="0" fontId="9" fillId="2" borderId="16" xfId="2" applyFont="1" applyFill="1" applyBorder="1"/>
    <xf numFmtId="3" fontId="9" fillId="2" borderId="20" xfId="2" applyNumberFormat="1" applyFont="1" applyFill="1" applyBorder="1"/>
    <xf numFmtId="49" fontId="17" fillId="2" borderId="9" xfId="2" applyNumberFormat="1" applyFont="1" applyFill="1" applyBorder="1" applyAlignment="1">
      <alignment horizontal="left"/>
    </xf>
    <xf numFmtId="3" fontId="9" fillId="2" borderId="21" xfId="2" applyNumberFormat="1" applyFont="1" applyFill="1" applyBorder="1"/>
    <xf numFmtId="49" fontId="17" fillId="2" borderId="12" xfId="2" applyNumberFormat="1" applyFont="1" applyFill="1" applyBorder="1" applyAlignment="1">
      <alignment horizontal="center"/>
    </xf>
    <xf numFmtId="3" fontId="17" fillId="2" borderId="20" xfId="2" applyNumberFormat="1" applyFont="1" applyFill="1" applyBorder="1"/>
    <xf numFmtId="49" fontId="9" fillId="2" borderId="31" xfId="2" applyNumberFormat="1" applyFont="1" applyFill="1" applyBorder="1" applyAlignment="1">
      <alignment horizontal="center"/>
    </xf>
    <xf numFmtId="49" fontId="9" fillId="2" borderId="8" xfId="2" applyNumberFormat="1" applyFont="1" applyFill="1" applyBorder="1" applyAlignment="1">
      <alignment horizontal="left"/>
    </xf>
    <xf numFmtId="0" fontId="9" fillId="2" borderId="8" xfId="2" applyFont="1" applyFill="1" applyBorder="1" applyAlignment="1">
      <alignment horizontal="left"/>
    </xf>
    <xf numFmtId="0" fontId="9" fillId="2" borderId="8" xfId="2" applyFont="1" applyFill="1" applyBorder="1"/>
    <xf numFmtId="3" fontId="9" fillId="2" borderId="39" xfId="2" applyNumberFormat="1" applyFont="1" applyFill="1" applyBorder="1"/>
    <xf numFmtId="3" fontId="4" fillId="2" borderId="37" xfId="2" applyNumberFormat="1" applyFont="1" applyFill="1" applyBorder="1"/>
    <xf numFmtId="0" fontId="3" fillId="2" borderId="2" xfId="0" applyFont="1" applyFill="1" applyBorder="1"/>
    <xf numFmtId="49" fontId="3" fillId="2" borderId="8" xfId="0" applyNumberFormat="1" applyFont="1" applyFill="1" applyBorder="1" applyAlignment="1">
      <alignment horizontal="center"/>
    </xf>
    <xf numFmtId="0" fontId="4" fillId="2" borderId="53" xfId="0" applyFont="1" applyFill="1" applyBorder="1"/>
    <xf numFmtId="0" fontId="4" fillId="2" borderId="3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49" fontId="10" fillId="2" borderId="54" xfId="0" applyNumberFormat="1" applyFont="1" applyFill="1" applyBorder="1"/>
    <xf numFmtId="0" fontId="25" fillId="2" borderId="33" xfId="0" applyFont="1" applyFill="1" applyBorder="1"/>
    <xf numFmtId="49" fontId="7" fillId="2" borderId="12" xfId="0" applyNumberFormat="1" applyFont="1" applyFill="1" applyBorder="1" applyAlignment="1">
      <alignment horizontal="center"/>
    </xf>
    <xf numFmtId="0" fontId="7" fillId="2" borderId="22" xfId="0" applyFont="1" applyFill="1" applyBorder="1"/>
    <xf numFmtId="0" fontId="7" fillId="2" borderId="21" xfId="0" applyFont="1" applyFill="1" applyBorder="1" applyAlignment="1">
      <alignment horizontal="left"/>
    </xf>
    <xf numFmtId="49" fontId="18" fillId="2" borderId="12" xfId="0" applyNumberFormat="1" applyFont="1" applyFill="1" applyBorder="1" applyAlignment="1">
      <alignment horizontal="center"/>
    </xf>
    <xf numFmtId="49" fontId="18" fillId="2" borderId="20" xfId="0" applyNumberFormat="1" applyFont="1" applyFill="1" applyBorder="1" applyAlignment="1">
      <alignment horizontal="left"/>
    </xf>
    <xf numFmtId="0" fontId="18" fillId="2" borderId="21" xfId="0" applyFont="1" applyFill="1" applyBorder="1"/>
    <xf numFmtId="0" fontId="18" fillId="2" borderId="22" xfId="0" applyFont="1" applyFill="1" applyBorder="1"/>
    <xf numFmtId="3" fontId="18" fillId="2" borderId="21" xfId="0" applyNumberFormat="1" applyFont="1" applyFill="1" applyBorder="1"/>
    <xf numFmtId="49" fontId="18" fillId="2" borderId="20" xfId="0" applyNumberFormat="1" applyFont="1" applyFill="1" applyBorder="1" applyAlignment="1">
      <alignment horizontal="center"/>
    </xf>
    <xf numFmtId="0" fontId="18" fillId="2" borderId="14" xfId="0" applyFont="1" applyFill="1" applyBorder="1"/>
    <xf numFmtId="0" fontId="18" fillId="2" borderId="16" xfId="0" applyFont="1" applyFill="1" applyBorder="1"/>
    <xf numFmtId="3" fontId="12" fillId="2" borderId="21" xfId="0" applyNumberFormat="1" applyFont="1" applyFill="1" applyBorder="1"/>
    <xf numFmtId="0" fontId="18" fillId="2" borderId="21" xfId="0" applyFont="1" applyFill="1" applyBorder="1" applyAlignment="1">
      <alignment horizontal="left"/>
    </xf>
    <xf numFmtId="0" fontId="7" fillId="2" borderId="14" xfId="2" applyFont="1" applyFill="1" applyBorder="1" applyAlignment="1">
      <alignment horizontal="left"/>
    </xf>
    <xf numFmtId="0" fontId="18" fillId="2" borderId="14" xfId="2" applyFont="1" applyFill="1" applyBorder="1" applyAlignment="1">
      <alignment horizontal="left"/>
    </xf>
    <xf numFmtId="49" fontId="1" fillId="2" borderId="12" xfId="0" applyNumberFormat="1" applyFont="1" applyFill="1" applyBorder="1" applyAlignment="1">
      <alignment horizontal="center"/>
    </xf>
    <xf numFmtId="49" fontId="1" fillId="2" borderId="20" xfId="0" applyNumberFormat="1" applyFont="1" applyFill="1" applyBorder="1" applyAlignment="1">
      <alignment horizontal="left"/>
    </xf>
    <xf numFmtId="49" fontId="18" fillId="2" borderId="21" xfId="0" applyNumberFormat="1" applyFont="1" applyFill="1" applyBorder="1" applyAlignment="1">
      <alignment horizontal="left"/>
    </xf>
    <xf numFmtId="0" fontId="18" fillId="2" borderId="22" xfId="0" applyFont="1" applyFill="1" applyBorder="1" applyAlignment="1">
      <alignment horizontal="left"/>
    </xf>
    <xf numFmtId="49" fontId="18" fillId="2" borderId="47" xfId="0" applyNumberFormat="1" applyFont="1" applyFill="1" applyBorder="1" applyAlignment="1">
      <alignment horizontal="center"/>
    </xf>
    <xf numFmtId="49" fontId="18" fillId="2" borderId="43" xfId="0" applyNumberFormat="1" applyFont="1" applyFill="1" applyBorder="1" applyAlignment="1">
      <alignment horizontal="center"/>
    </xf>
    <xf numFmtId="0" fontId="18" fillId="2" borderId="40" xfId="0" applyFont="1" applyFill="1" applyBorder="1" applyAlignment="1">
      <alignment horizontal="left"/>
    </xf>
    <xf numFmtId="0" fontId="18" fillId="2" borderId="41" xfId="0" applyFont="1" applyFill="1" applyBorder="1"/>
    <xf numFmtId="3" fontId="18" fillId="2" borderId="40" xfId="0" applyNumberFormat="1" applyFont="1" applyFill="1" applyBorder="1"/>
    <xf numFmtId="49" fontId="7" fillId="2" borderId="0" xfId="0" applyNumberFormat="1" applyFont="1" applyFill="1" applyAlignment="1">
      <alignment horizontal="center"/>
    </xf>
    <xf numFmtId="0" fontId="18" fillId="2" borderId="0" xfId="0" applyFont="1" applyFill="1" applyAlignment="1">
      <alignment horizontal="center"/>
    </xf>
    <xf numFmtId="0" fontId="7" fillId="2" borderId="0" xfId="0" applyFont="1" applyFill="1"/>
    <xf numFmtId="0" fontId="12" fillId="2" borderId="0" xfId="0" applyFont="1" applyFill="1"/>
    <xf numFmtId="10" fontId="14" fillId="2" borderId="0" xfId="0" applyNumberFormat="1" applyFont="1" applyFill="1"/>
    <xf numFmtId="3" fontId="18" fillId="2" borderId="0" xfId="0" applyNumberFormat="1" applyFont="1" applyFill="1"/>
    <xf numFmtId="0" fontId="7" fillId="2" borderId="20" xfId="0" applyFont="1" applyFill="1" applyBorder="1"/>
    <xf numFmtId="0" fontId="7" fillId="2" borderId="21" xfId="0" applyFont="1" applyFill="1" applyBorder="1"/>
    <xf numFmtId="49" fontId="31" fillId="2" borderId="12" xfId="0" applyNumberFormat="1" applyFont="1" applyFill="1" applyBorder="1" applyAlignment="1">
      <alignment horizontal="center"/>
    </xf>
    <xf numFmtId="0" fontId="18" fillId="2" borderId="20" xfId="0" applyFont="1" applyFill="1" applyBorder="1" applyAlignment="1">
      <alignment horizontal="center"/>
    </xf>
    <xf numFmtId="0" fontId="31" fillId="2" borderId="20" xfId="0" applyFont="1" applyFill="1" applyBorder="1"/>
    <xf numFmtId="49" fontId="31" fillId="2" borderId="9" xfId="0" applyNumberFormat="1" applyFont="1" applyFill="1" applyBorder="1" applyAlignment="1">
      <alignment horizontal="center"/>
    </xf>
    <xf numFmtId="0" fontId="18" fillId="2" borderId="21" xfId="0" applyFont="1" applyFill="1" applyBorder="1" applyAlignment="1">
      <alignment horizontal="center"/>
    </xf>
    <xf numFmtId="0" fontId="31" fillId="2" borderId="11" xfId="0" applyFont="1" applyFill="1" applyBorder="1"/>
    <xf numFmtId="3" fontId="18" fillId="2" borderId="16" xfId="0" applyNumberFormat="1" applyFont="1" applyFill="1" applyBorder="1"/>
    <xf numFmtId="49" fontId="6" fillId="2" borderId="9" xfId="0" applyNumberFormat="1" applyFont="1" applyFill="1" applyBorder="1" applyAlignment="1">
      <alignment horizontal="center"/>
    </xf>
    <xf numFmtId="0" fontId="6" fillId="2" borderId="17" xfId="0" applyFont="1" applyFill="1" applyBorder="1"/>
    <xf numFmtId="0" fontId="7" fillId="2" borderId="16" xfId="0" applyFont="1" applyFill="1" applyBorder="1"/>
    <xf numFmtId="0" fontId="7" fillId="2" borderId="17" xfId="0" applyFont="1" applyFill="1" applyBorder="1"/>
    <xf numFmtId="3" fontId="7" fillId="2" borderId="16" xfId="0" applyNumberFormat="1" applyFont="1" applyFill="1" applyBorder="1"/>
    <xf numFmtId="0" fontId="18" fillId="2" borderId="17" xfId="0" applyFont="1" applyFill="1" applyBorder="1"/>
    <xf numFmtId="49" fontId="18" fillId="2" borderId="15" xfId="0" applyNumberFormat="1" applyFont="1" applyFill="1" applyBorder="1" applyAlignment="1">
      <alignment horizontal="center"/>
    </xf>
    <xf numFmtId="49" fontId="18" fillId="2" borderId="14" xfId="0" applyNumberFormat="1" applyFont="1" applyFill="1" applyBorder="1" applyAlignment="1">
      <alignment horizontal="left"/>
    </xf>
    <xf numFmtId="0" fontId="18" fillId="2" borderId="12" xfId="0" applyFont="1" applyFill="1" applyBorder="1"/>
    <xf numFmtId="49" fontId="18" fillId="2" borderId="23" xfId="0" applyNumberFormat="1" applyFont="1" applyFill="1" applyBorder="1" applyAlignment="1">
      <alignment horizontal="center"/>
    </xf>
    <xf numFmtId="0" fontId="18" fillId="2" borderId="14" xfId="0" applyFont="1" applyFill="1" applyBorder="1" applyAlignment="1">
      <alignment horizontal="left"/>
    </xf>
    <xf numFmtId="0" fontId="18" fillId="2" borderId="13" xfId="0" applyFont="1" applyFill="1" applyBorder="1"/>
    <xf numFmtId="0" fontId="18" fillId="2" borderId="24" xfId="0" applyFont="1" applyFill="1" applyBorder="1"/>
    <xf numFmtId="3" fontId="18" fillId="2" borderId="14" xfId="0" applyNumberFormat="1" applyFont="1" applyFill="1" applyBorder="1"/>
    <xf numFmtId="0" fontId="4" fillId="2" borderId="38" xfId="0" applyFont="1" applyFill="1" applyBorder="1"/>
    <xf numFmtId="3" fontId="4" fillId="2" borderId="27" xfId="0" applyNumberFormat="1" applyFont="1" applyFill="1" applyBorder="1"/>
    <xf numFmtId="0" fontId="4" fillId="2" borderId="45" xfId="1" applyFont="1" applyFill="1" applyBorder="1"/>
    <xf numFmtId="0" fontId="1" fillId="2" borderId="11" xfId="1" applyFill="1" applyBorder="1"/>
    <xf numFmtId="0" fontId="23" fillId="2" borderId="34" xfId="0" applyFont="1" applyFill="1" applyBorder="1"/>
    <xf numFmtId="49" fontId="3" fillId="2" borderId="16" xfId="2" applyNumberFormat="1" applyFont="1" applyFill="1" applyBorder="1" applyAlignment="1">
      <alignment horizontal="left"/>
    </xf>
    <xf numFmtId="0" fontId="3" fillId="2" borderId="11" xfId="2" applyFont="1" applyFill="1" applyBorder="1" applyAlignment="1">
      <alignment horizontal="left"/>
    </xf>
    <xf numFmtId="49" fontId="3" fillId="2" borderId="17" xfId="2" applyNumberFormat="1" applyFont="1" applyFill="1" applyBorder="1" applyAlignment="1">
      <alignment horizontal="left"/>
    </xf>
    <xf numFmtId="0" fontId="18" fillId="2" borderId="17" xfId="2" applyFont="1" applyFill="1" applyBorder="1"/>
    <xf numFmtId="0" fontId="6" fillId="2" borderId="17" xfId="2" applyFont="1" applyFill="1" applyBorder="1"/>
    <xf numFmtId="0" fontId="3" fillId="2" borderId="20" xfId="2" applyFont="1" applyFill="1" applyBorder="1"/>
    <xf numFmtId="0" fontId="6" fillId="2" borderId="22" xfId="2" applyFont="1" applyFill="1" applyBorder="1"/>
    <xf numFmtId="0" fontId="1" fillId="2" borderId="0" xfId="2" applyFill="1" applyBorder="1"/>
    <xf numFmtId="49" fontId="19" fillId="2" borderId="21" xfId="2" applyNumberFormat="1" applyFont="1" applyFill="1" applyBorder="1" applyAlignment="1">
      <alignment horizontal="center"/>
    </xf>
    <xf numFmtId="0" fontId="4" fillId="2" borderId="38" xfId="2" applyFont="1" applyFill="1" applyBorder="1"/>
    <xf numFmtId="2" fontId="7" fillId="0" borderId="51" xfId="0" applyNumberFormat="1" applyFont="1" applyFill="1" applyBorder="1"/>
    <xf numFmtId="2" fontId="18" fillId="0" borderId="51" xfId="0" applyNumberFormat="1" applyFont="1" applyFill="1" applyBorder="1"/>
    <xf numFmtId="2" fontId="18" fillId="0" borderId="52" xfId="0" applyNumberFormat="1" applyFont="1" applyFill="1" applyBorder="1"/>
    <xf numFmtId="2" fontId="1" fillId="0" borderId="51" xfId="0" applyNumberFormat="1" applyFont="1" applyFill="1" applyBorder="1"/>
    <xf numFmtId="2" fontId="1" fillId="2" borderId="51" xfId="0" applyNumberFormat="1" applyFont="1" applyFill="1" applyBorder="1"/>
    <xf numFmtId="0" fontId="0" fillId="2" borderId="63" xfId="0" applyFill="1" applyBorder="1"/>
    <xf numFmtId="2" fontId="7" fillId="2" borderId="51" xfId="0" applyNumberFormat="1" applyFont="1" applyFill="1" applyBorder="1"/>
    <xf numFmtId="2" fontId="7" fillId="2" borderId="35" xfId="0" applyNumberFormat="1" applyFont="1" applyFill="1" applyBorder="1"/>
    <xf numFmtId="2" fontId="1" fillId="2" borderId="35" xfId="0" applyNumberFormat="1" applyFont="1" applyFill="1" applyBorder="1"/>
    <xf numFmtId="49" fontId="33" fillId="2" borderId="20" xfId="0" applyNumberFormat="1" applyFont="1" applyFill="1" applyBorder="1" applyAlignment="1">
      <alignment horizontal="center"/>
    </xf>
    <xf numFmtId="2" fontId="1" fillId="2" borderId="60" xfId="0" applyNumberFormat="1" applyFont="1" applyFill="1" applyBorder="1"/>
    <xf numFmtId="0" fontId="0" fillId="2" borderId="42" xfId="0" applyFill="1" applyBorder="1"/>
    <xf numFmtId="2" fontId="7" fillId="2" borderId="60" xfId="0" applyNumberFormat="1" applyFont="1" applyFill="1" applyBorder="1"/>
    <xf numFmtId="3" fontId="18" fillId="2" borderId="14" xfId="0" applyNumberFormat="1" applyFont="1" applyFill="1" applyBorder="1" applyAlignment="1">
      <alignment horizontal="right"/>
    </xf>
    <xf numFmtId="2" fontId="1" fillId="2" borderId="59" xfId="0" applyNumberFormat="1" applyFont="1" applyFill="1" applyBorder="1"/>
    <xf numFmtId="0" fontId="34" fillId="2" borderId="22" xfId="0" applyFont="1" applyFill="1" applyBorder="1"/>
    <xf numFmtId="3" fontId="34" fillId="2" borderId="21" xfId="0" applyNumberFormat="1" applyFont="1" applyFill="1" applyBorder="1"/>
    <xf numFmtId="3" fontId="0" fillId="2" borderId="0" xfId="0" applyNumberFormat="1" applyFill="1"/>
    <xf numFmtId="0" fontId="3" fillId="2" borderId="15" xfId="2" applyFont="1" applyFill="1" applyBorder="1" applyAlignment="1">
      <alignment horizontal="center"/>
    </xf>
    <xf numFmtId="49" fontId="3" fillId="2" borderId="23" xfId="2" applyNumberFormat="1" applyFont="1" applyFill="1" applyBorder="1" applyAlignment="1" applyProtection="1">
      <alignment horizontal="center"/>
      <protection locked="0"/>
    </xf>
    <xf numFmtId="0" fontId="18" fillId="2" borderId="13" xfId="2" applyFont="1" applyFill="1" applyBorder="1" applyAlignment="1">
      <alignment horizontal="left"/>
    </xf>
    <xf numFmtId="0" fontId="3" fillId="2" borderId="58" xfId="2" applyFont="1" applyFill="1" applyBorder="1"/>
    <xf numFmtId="2" fontId="1" fillId="2" borderId="52" xfId="0" applyNumberFormat="1" applyFont="1" applyFill="1" applyBorder="1"/>
    <xf numFmtId="2" fontId="2" fillId="2" borderId="50" xfId="0" applyNumberFormat="1" applyFont="1" applyFill="1" applyBorder="1"/>
    <xf numFmtId="2" fontId="7" fillId="2" borderId="42" xfId="0" applyNumberFormat="1" applyFont="1" applyFill="1" applyBorder="1"/>
    <xf numFmtId="0" fontId="21" fillId="2" borderId="42" xfId="0" applyFont="1" applyFill="1" applyBorder="1"/>
    <xf numFmtId="2" fontId="1" fillId="2" borderId="62" xfId="0" applyNumberFormat="1" applyFont="1" applyFill="1" applyBorder="1"/>
    <xf numFmtId="0" fontId="7" fillId="2" borderId="42" xfId="0" applyFont="1" applyFill="1" applyBorder="1" applyAlignment="1">
      <alignment horizontal="center"/>
    </xf>
    <xf numFmtId="2" fontId="18" fillId="2" borderId="51" xfId="0" applyNumberFormat="1" applyFont="1" applyFill="1" applyBorder="1"/>
    <xf numFmtId="2" fontId="34" fillId="2" borderId="51" xfId="0" applyNumberFormat="1" applyFont="1" applyFill="1" applyBorder="1"/>
    <xf numFmtId="3" fontId="2" fillId="4" borderId="27" xfId="0" applyNumberFormat="1" applyFont="1" applyFill="1" applyBorder="1"/>
    <xf numFmtId="0" fontId="0" fillId="2" borderId="48" xfId="0" applyFill="1" applyBorder="1"/>
    <xf numFmtId="0" fontId="1" fillId="0" borderId="14" xfId="2" applyBorder="1"/>
    <xf numFmtId="3" fontId="1" fillId="0" borderId="14" xfId="0" applyNumberFormat="1" applyFont="1" applyBorder="1"/>
    <xf numFmtId="0" fontId="6" fillId="0" borderId="23" xfId="0" applyFont="1" applyBorder="1"/>
    <xf numFmtId="3" fontId="17" fillId="0" borderId="11" xfId="2" applyNumberFormat="1" applyFont="1" applyFill="1" applyBorder="1"/>
    <xf numFmtId="3" fontId="9" fillId="0" borderId="18" xfId="2" applyNumberFormat="1" applyFont="1" applyFill="1" applyBorder="1"/>
    <xf numFmtId="3" fontId="9" fillId="0" borderId="21" xfId="2" applyNumberFormat="1" applyFont="1" applyFill="1" applyBorder="1"/>
    <xf numFmtId="3" fontId="17" fillId="0" borderId="20" xfId="2" applyNumberFormat="1" applyFont="1" applyFill="1" applyBorder="1"/>
    <xf numFmtId="0" fontId="17" fillId="0" borderId="21" xfId="2" applyFont="1" applyFill="1" applyBorder="1" applyAlignment="1">
      <alignment horizontal="center"/>
    </xf>
    <xf numFmtId="0" fontId="9" fillId="0" borderId="21" xfId="2" applyFont="1" applyFill="1" applyBorder="1"/>
    <xf numFmtId="0" fontId="17" fillId="0" borderId="16" xfId="2" applyFont="1" applyFill="1" applyBorder="1" applyAlignment="1">
      <alignment horizontal="center"/>
    </xf>
    <xf numFmtId="0" fontId="9" fillId="0" borderId="11" xfId="2" applyFont="1" applyFill="1" applyBorder="1"/>
    <xf numFmtId="0" fontId="9" fillId="0" borderId="11" xfId="2" applyFont="1" applyFill="1" applyBorder="1" applyAlignment="1">
      <alignment wrapText="1"/>
    </xf>
    <xf numFmtId="2" fontId="17" fillId="0" borderId="51" xfId="0" applyNumberFormat="1" applyFont="1" applyFill="1" applyBorder="1"/>
    <xf numFmtId="2" fontId="9" fillId="0" borderId="51" xfId="0" applyNumberFormat="1" applyFont="1" applyFill="1" applyBorder="1"/>
    <xf numFmtId="2" fontId="9" fillId="0" borderId="35" xfId="0" applyNumberFormat="1" applyFont="1" applyFill="1" applyBorder="1"/>
    <xf numFmtId="2" fontId="2" fillId="0" borderId="50" xfId="0" applyNumberFormat="1" applyFont="1" applyFill="1" applyBorder="1"/>
    <xf numFmtId="2" fontId="18" fillId="0" borderId="35" xfId="0" applyNumberFormat="1" applyFont="1" applyFill="1" applyBorder="1"/>
    <xf numFmtId="0" fontId="0" fillId="0" borderId="63" xfId="0" applyFill="1" applyBorder="1"/>
    <xf numFmtId="49" fontId="3" fillId="2" borderId="15" xfId="2" applyNumberFormat="1" applyFont="1" applyFill="1" applyBorder="1" applyAlignment="1">
      <alignment horizontal="center"/>
    </xf>
    <xf numFmtId="0" fontId="9" fillId="2" borderId="14" xfId="0" applyFont="1" applyFill="1" applyBorder="1" applyAlignment="1">
      <alignment horizontal="left"/>
    </xf>
    <xf numFmtId="3" fontId="17" fillId="0" borderId="20" xfId="0" applyNumberFormat="1" applyFont="1" applyFill="1" applyBorder="1"/>
    <xf numFmtId="0" fontId="9" fillId="0" borderId="21" xfId="0" applyFont="1" applyFill="1" applyBorder="1"/>
    <xf numFmtId="3" fontId="12" fillId="0" borderId="16" xfId="0" applyNumberFormat="1" applyFont="1" applyFill="1" applyBorder="1"/>
    <xf numFmtId="3" fontId="29" fillId="0" borderId="16" xfId="0" applyNumberFormat="1" applyFont="1" applyFill="1" applyBorder="1"/>
    <xf numFmtId="3" fontId="17" fillId="0" borderId="16" xfId="0" applyNumberFormat="1" applyFont="1" applyFill="1" applyBorder="1"/>
    <xf numFmtId="3" fontId="17" fillId="0" borderId="21" xfId="0" applyNumberFormat="1" applyFont="1" applyFill="1" applyBorder="1"/>
    <xf numFmtId="49" fontId="3" fillId="2" borderId="9" xfId="2" applyNumberFormat="1" applyFont="1" applyFill="1" applyBorder="1" applyAlignment="1">
      <alignment horizontal="center"/>
    </xf>
    <xf numFmtId="0" fontId="4" fillId="2" borderId="37" xfId="0" applyFont="1" applyFill="1" applyBorder="1"/>
    <xf numFmtId="3" fontId="7" fillId="0" borderId="21" xfId="2" applyNumberFormat="1" applyFont="1" applyFill="1" applyBorder="1" applyAlignment="1">
      <alignment horizontal="right"/>
    </xf>
    <xf numFmtId="3" fontId="1" fillId="0" borderId="21" xfId="0" applyNumberFormat="1" applyFont="1" applyFill="1" applyBorder="1"/>
    <xf numFmtId="3" fontId="2" fillId="0" borderId="27" xfId="2" applyNumberFormat="1" applyFont="1" applyFill="1" applyBorder="1"/>
    <xf numFmtId="4" fontId="2" fillId="2" borderId="50" xfId="0" applyNumberFormat="1" applyFont="1" applyFill="1" applyBorder="1"/>
    <xf numFmtId="2" fontId="7" fillId="0" borderId="42" xfId="0" applyNumberFormat="1" applyFont="1" applyFill="1" applyBorder="1"/>
    <xf numFmtId="2" fontId="0" fillId="0" borderId="0" xfId="0" applyNumberFormat="1"/>
    <xf numFmtId="2" fontId="1" fillId="2" borderId="51" xfId="0" applyNumberFormat="1" applyFont="1" applyFill="1" applyBorder="1" applyAlignment="1">
      <alignment horizontal="right"/>
    </xf>
    <xf numFmtId="2" fontId="2" fillId="2" borderId="57" xfId="0" applyNumberFormat="1" applyFont="1" applyFill="1" applyBorder="1"/>
    <xf numFmtId="0" fontId="30" fillId="2" borderId="0" xfId="0" applyFont="1" applyFill="1" applyAlignment="1">
      <alignment horizontal="center" wrapText="1"/>
    </xf>
    <xf numFmtId="43" fontId="0" fillId="0" borderId="0" xfId="4" applyFont="1"/>
    <xf numFmtId="43" fontId="0" fillId="0" borderId="0" xfId="4" applyFont="1" applyAlignment="1">
      <alignment vertical="center" wrapText="1"/>
    </xf>
    <xf numFmtId="43" fontId="0" fillId="0" borderId="0" xfId="4" applyFont="1" applyAlignment="1">
      <alignment wrapText="1"/>
    </xf>
    <xf numFmtId="43" fontId="0" fillId="0" borderId="0" xfId="4" applyFont="1" applyFill="1"/>
    <xf numFmtId="43" fontId="0" fillId="2" borderId="0" xfId="4" applyFont="1" applyFill="1"/>
    <xf numFmtId="43" fontId="23" fillId="0" borderId="0" xfId="4" applyFont="1"/>
    <xf numFmtId="0" fontId="3" fillId="2" borderId="0" xfId="2" applyFont="1" applyFill="1" applyBorder="1" applyAlignment="1">
      <alignment horizontal="center"/>
    </xf>
    <xf numFmtId="49" fontId="3" fillId="2" borderId="0" xfId="2" applyNumberFormat="1" applyFont="1" applyFill="1" applyBorder="1" applyAlignment="1" applyProtection="1">
      <alignment horizontal="center"/>
      <protection locked="0"/>
    </xf>
    <xf numFmtId="0" fontId="18" fillId="2" borderId="0" xfId="2" applyFont="1" applyFill="1" applyBorder="1" applyAlignment="1">
      <alignment horizontal="left"/>
    </xf>
    <xf numFmtId="0" fontId="3" fillId="2" borderId="0" xfId="2" applyFont="1" applyFill="1" applyBorder="1"/>
    <xf numFmtId="3" fontId="18" fillId="2" borderId="0" xfId="0" applyNumberFormat="1" applyFont="1" applyFill="1" applyBorder="1" applyAlignment="1">
      <alignment horizontal="right"/>
    </xf>
    <xf numFmtId="2" fontId="1" fillId="2" borderId="0" xfId="0" applyNumberFormat="1" applyFont="1" applyFill="1" applyBorder="1"/>
    <xf numFmtId="3" fontId="9" fillId="0" borderId="20" xfId="2" applyNumberFormat="1" applyFont="1" applyFill="1" applyBorder="1"/>
    <xf numFmtId="2" fontId="0" fillId="2" borderId="0" xfId="0" applyNumberFormat="1" applyFill="1"/>
    <xf numFmtId="0" fontId="0" fillId="0" borderId="10" xfId="0" applyBorder="1"/>
    <xf numFmtId="2" fontId="1" fillId="2" borderId="35" xfId="0" applyNumberFormat="1" applyFont="1" applyFill="1" applyBorder="1" applyAlignment="1">
      <alignment horizontal="right"/>
    </xf>
    <xf numFmtId="0" fontId="29" fillId="0" borderId="20" xfId="2" applyFont="1" applyFill="1" applyBorder="1"/>
    <xf numFmtId="3" fontId="17" fillId="0" borderId="21" xfId="2" applyNumberFormat="1" applyFont="1" applyFill="1" applyBorder="1"/>
    <xf numFmtId="2" fontId="7" fillId="0" borderId="51" xfId="0" applyNumberFormat="1" applyFont="1" applyFill="1" applyBorder="1" applyAlignment="1">
      <alignment horizontal="right"/>
    </xf>
    <xf numFmtId="49" fontId="9" fillId="0" borderId="21" xfId="2" applyNumberFormat="1" applyFont="1" applyFill="1" applyBorder="1" applyAlignment="1" applyProtection="1">
      <alignment horizontal="center"/>
      <protection locked="0"/>
    </xf>
    <xf numFmtId="0" fontId="9" fillId="0" borderId="16" xfId="2" applyFont="1" applyFill="1" applyBorder="1" applyAlignment="1">
      <alignment horizontal="left"/>
    </xf>
    <xf numFmtId="0" fontId="9" fillId="0" borderId="10" xfId="2" applyFont="1" applyFill="1" applyBorder="1"/>
    <xf numFmtId="0" fontId="9" fillId="0" borderId="21" xfId="0" applyFont="1" applyFill="1" applyBorder="1" applyAlignment="1">
      <alignment horizontal="right"/>
    </xf>
    <xf numFmtId="2" fontId="1" fillId="0" borderId="51" xfId="0" applyNumberFormat="1" applyFont="1" applyFill="1" applyBorder="1" applyAlignment="1">
      <alignment horizontal="right"/>
    </xf>
    <xf numFmtId="49" fontId="9" fillId="0" borderId="5" xfId="2" applyNumberFormat="1" applyFont="1" applyFill="1" applyBorder="1" applyAlignment="1" applyProtection="1">
      <alignment horizontal="center"/>
      <protection locked="0"/>
    </xf>
    <xf numFmtId="0" fontId="9" fillId="0" borderId="14" xfId="2" applyFont="1" applyFill="1" applyBorder="1" applyAlignment="1">
      <alignment horizontal="left"/>
    </xf>
    <xf numFmtId="0" fontId="9" fillId="0" borderId="58" xfId="2" applyFont="1" applyFill="1" applyBorder="1"/>
    <xf numFmtId="0" fontId="9" fillId="0" borderId="14" xfId="0" applyFont="1" applyFill="1" applyBorder="1" applyAlignment="1">
      <alignment horizontal="right"/>
    </xf>
    <xf numFmtId="2" fontId="1" fillId="0" borderId="35" xfId="0" applyNumberFormat="1" applyFont="1" applyFill="1" applyBorder="1" applyAlignment="1">
      <alignment horizontal="right"/>
    </xf>
    <xf numFmtId="2" fontId="1" fillId="3" borderId="63" xfId="0" applyNumberFormat="1" applyFont="1" applyFill="1" applyBorder="1"/>
    <xf numFmtId="2" fontId="7" fillId="2" borderId="60" xfId="0" applyNumberFormat="1" applyFont="1" applyFill="1" applyBorder="1" applyAlignment="1">
      <alignment horizontal="right"/>
    </xf>
    <xf numFmtId="2" fontId="1" fillId="2" borderId="60" xfId="0" applyNumberFormat="1" applyFont="1" applyFill="1" applyBorder="1" applyAlignment="1">
      <alignment horizontal="right"/>
    </xf>
    <xf numFmtId="2" fontId="18" fillId="0" borderId="51" xfId="0" applyNumberFormat="1" applyFont="1" applyFill="1" applyBorder="1" applyAlignment="1">
      <alignment horizontal="right"/>
    </xf>
    <xf numFmtId="4" fontId="7" fillId="2" borderId="60" xfId="0" applyNumberFormat="1" applyFont="1" applyFill="1" applyBorder="1"/>
    <xf numFmtId="4" fontId="1" fillId="2" borderId="60" xfId="0" applyNumberFormat="1" applyFont="1" applyFill="1" applyBorder="1"/>
    <xf numFmtId="4" fontId="7" fillId="2" borderId="61" xfId="0" applyNumberFormat="1" applyFont="1" applyFill="1" applyBorder="1"/>
    <xf numFmtId="4" fontId="1" fillId="2" borderId="60" xfId="0" applyNumberFormat="1" applyFont="1" applyFill="1" applyBorder="1" applyAlignment="1">
      <alignment horizontal="right"/>
    </xf>
    <xf numFmtId="0" fontId="7" fillId="2" borderId="19" xfId="2" applyFont="1" applyFill="1" applyBorder="1" applyAlignment="1">
      <alignment horizontal="left"/>
    </xf>
    <xf numFmtId="0" fontId="7" fillId="2" borderId="20" xfId="2" applyFont="1" applyFill="1" applyBorder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/>
    <xf numFmtId="0" fontId="20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/>
    <xf numFmtId="0" fontId="1" fillId="0" borderId="0" xfId="0" applyFont="1" applyFill="1" applyAlignment="1">
      <alignment horizontal="center" vertical="center"/>
    </xf>
    <xf numFmtId="0" fontId="4" fillId="2" borderId="25" xfId="2" applyFont="1" applyFill="1" applyBorder="1"/>
    <xf numFmtId="0" fontId="4" fillId="2" borderId="36" xfId="2" applyFont="1" applyFill="1" applyBorder="1"/>
    <xf numFmtId="0" fontId="4" fillId="2" borderId="37" xfId="2" applyFont="1" applyFill="1" applyBorder="1"/>
    <xf numFmtId="49" fontId="2" fillId="2" borderId="25" xfId="2" applyNumberFormat="1" applyFont="1" applyFill="1" applyBorder="1" applyAlignment="1">
      <alignment horizontal="left"/>
    </xf>
    <xf numFmtId="0" fontId="2" fillId="2" borderId="36" xfId="2" applyFont="1" applyFill="1" applyBorder="1"/>
    <xf numFmtId="0" fontId="2" fillId="2" borderId="37" xfId="2" applyFont="1" applyFill="1" applyBorder="1"/>
    <xf numFmtId="49" fontId="17" fillId="0" borderId="22" xfId="2" applyNumberFormat="1" applyFont="1" applyFill="1" applyBorder="1" applyAlignment="1" applyProtection="1">
      <alignment horizontal="left"/>
      <protection locked="0"/>
    </xf>
    <xf numFmtId="0" fontId="22" fillId="0" borderId="20" xfId="0" applyFont="1" applyFill="1" applyBorder="1" applyAlignment="1">
      <alignment horizontal="left"/>
    </xf>
    <xf numFmtId="3" fontId="17" fillId="2" borderId="14" xfId="0" applyNumberFormat="1" applyFont="1" applyFill="1" applyBorder="1" applyAlignment="1">
      <alignment horizontal="right" vertical="center"/>
    </xf>
    <xf numFmtId="3" fontId="17" fillId="2" borderId="16" xfId="0" applyNumberFormat="1" applyFont="1" applyFill="1" applyBorder="1" applyAlignment="1">
      <alignment horizontal="right" vertical="center"/>
    </xf>
    <xf numFmtId="3" fontId="17" fillId="0" borderId="5" xfId="0" applyNumberFormat="1" applyFont="1" applyFill="1" applyBorder="1" applyAlignment="1">
      <alignment horizontal="right" vertical="center"/>
    </xf>
    <xf numFmtId="3" fontId="17" fillId="0" borderId="16" xfId="0" applyNumberFormat="1" applyFont="1" applyFill="1" applyBorder="1" applyAlignment="1">
      <alignment horizontal="right" vertical="center"/>
    </xf>
    <xf numFmtId="2" fontId="7" fillId="2" borderId="35" xfId="0" applyNumberFormat="1" applyFont="1" applyFill="1" applyBorder="1" applyAlignment="1">
      <alignment horizontal="right" vertical="center"/>
    </xf>
    <xf numFmtId="2" fontId="7" fillId="2" borderId="42" xfId="0" applyNumberFormat="1" applyFont="1" applyFill="1" applyBorder="1" applyAlignment="1">
      <alignment horizontal="right" vertical="center"/>
    </xf>
    <xf numFmtId="2" fontId="7" fillId="0" borderId="35" xfId="0" applyNumberFormat="1" applyFont="1" applyFill="1" applyBorder="1" applyAlignment="1">
      <alignment horizontal="right" vertical="center"/>
    </xf>
    <xf numFmtId="2" fontId="7" fillId="0" borderId="6" xfId="0" applyNumberFormat="1" applyFont="1" applyFill="1" applyBorder="1" applyAlignment="1">
      <alignment horizontal="right" vertical="center"/>
    </xf>
    <xf numFmtId="2" fontId="7" fillId="0" borderId="42" xfId="0" applyNumberFormat="1" applyFont="1" applyFill="1" applyBorder="1" applyAlignment="1">
      <alignment horizontal="right" vertical="center"/>
    </xf>
    <xf numFmtId="49" fontId="7" fillId="2" borderId="11" xfId="2" applyNumberFormat="1" applyFont="1" applyFill="1" applyBorder="1" applyAlignment="1">
      <alignment horizontal="left"/>
    </xf>
    <xf numFmtId="0" fontId="7" fillId="2" borderId="16" xfId="2" applyFont="1" applyFill="1" applyBorder="1" applyAlignment="1">
      <alignment horizontal="left"/>
    </xf>
    <xf numFmtId="0" fontId="2" fillId="2" borderId="25" xfId="0" applyFont="1" applyFill="1" applyBorder="1"/>
    <xf numFmtId="0" fontId="2" fillId="2" borderId="36" xfId="0" applyFont="1" applyFill="1" applyBorder="1"/>
    <xf numFmtId="0" fontId="2" fillId="2" borderId="37" xfId="0" applyFont="1" applyFill="1" applyBorder="1"/>
    <xf numFmtId="2" fontId="1" fillId="2" borderId="35" xfId="0" applyNumberFormat="1" applyFont="1" applyFill="1" applyBorder="1" applyAlignment="1">
      <alignment horizontal="right"/>
    </xf>
    <xf numFmtId="2" fontId="1" fillId="2" borderId="42" xfId="0" applyNumberFormat="1" applyFont="1" applyFill="1" applyBorder="1" applyAlignment="1">
      <alignment horizontal="right"/>
    </xf>
    <xf numFmtId="3" fontId="1" fillId="2" borderId="14" xfId="2" applyNumberFormat="1" applyFill="1" applyBorder="1" applyAlignment="1">
      <alignment horizontal="right"/>
    </xf>
    <xf numFmtId="3" fontId="1" fillId="2" borderId="16" xfId="2" applyNumberFormat="1" applyFill="1" applyBorder="1" applyAlignment="1">
      <alignment horizontal="right"/>
    </xf>
    <xf numFmtId="49" fontId="3" fillId="2" borderId="15" xfId="2" applyNumberFormat="1" applyFont="1" applyFill="1" applyBorder="1" applyAlignment="1">
      <alignment horizontal="center"/>
    </xf>
    <xf numFmtId="49" fontId="3" fillId="2" borderId="9" xfId="2" applyNumberFormat="1" applyFont="1" applyFill="1" applyBorder="1" applyAlignment="1">
      <alignment horizontal="center"/>
    </xf>
    <xf numFmtId="0" fontId="4" fillId="2" borderId="26" xfId="2" applyFont="1" applyFill="1" applyBorder="1"/>
    <xf numFmtId="0" fontId="4" fillId="2" borderId="27" xfId="2" applyFont="1" applyFill="1" applyBorder="1"/>
    <xf numFmtId="0" fontId="3" fillId="2" borderId="14" xfId="2" applyFont="1" applyFill="1" applyBorder="1" applyAlignment="1">
      <alignment horizontal="left" wrapText="1"/>
    </xf>
    <xf numFmtId="0" fontId="3" fillId="2" borderId="16" xfId="2" applyFont="1" applyFill="1" applyBorder="1" applyAlignment="1">
      <alignment horizontal="left" wrapText="1"/>
    </xf>
    <xf numFmtId="0" fontId="3" fillId="2" borderId="14" xfId="2" applyFont="1" applyFill="1" applyBorder="1" applyAlignment="1">
      <alignment horizontal="left"/>
    </xf>
    <xf numFmtId="0" fontId="3" fillId="2" borderId="16" xfId="2" applyFont="1" applyFill="1" applyBorder="1" applyAlignment="1">
      <alignment horizontal="left"/>
    </xf>
    <xf numFmtId="49" fontId="3" fillId="2" borderId="14" xfId="2" applyNumberFormat="1" applyFont="1" applyFill="1" applyBorder="1" applyAlignment="1">
      <alignment horizontal="center"/>
    </xf>
    <xf numFmtId="49" fontId="3" fillId="2" borderId="16" xfId="2" applyNumberFormat="1" applyFont="1" applyFill="1" applyBorder="1" applyAlignment="1">
      <alignment horizontal="center"/>
    </xf>
    <xf numFmtId="0" fontId="17" fillId="2" borderId="22" xfId="0" applyFont="1" applyFill="1" applyBorder="1"/>
    <xf numFmtId="0" fontId="17" fillId="2" borderId="11" xfId="0" applyFont="1" applyFill="1" applyBorder="1"/>
    <xf numFmtId="0" fontId="4" fillId="2" borderId="25" xfId="0" applyFont="1" applyFill="1" applyBorder="1"/>
    <xf numFmtId="0" fontId="4" fillId="2" borderId="36" xfId="0" applyFont="1" applyFill="1" applyBorder="1"/>
    <xf numFmtId="0" fontId="4" fillId="2" borderId="37" xfId="0" applyFont="1" applyFill="1" applyBorder="1"/>
    <xf numFmtId="0" fontId="13" fillId="0" borderId="0" xfId="0" applyFont="1"/>
    <xf numFmtId="49" fontId="17" fillId="0" borderId="22" xfId="2" applyNumberFormat="1" applyFont="1" applyFill="1" applyBorder="1" applyAlignment="1">
      <alignment horizontal="left"/>
    </xf>
    <xf numFmtId="49" fontId="17" fillId="0" borderId="20" xfId="2" applyNumberFormat="1" applyFont="1" applyFill="1" applyBorder="1" applyAlignment="1">
      <alignment horizontal="left"/>
    </xf>
    <xf numFmtId="2" fontId="18" fillId="0" borderId="35" xfId="0" applyNumberFormat="1" applyFont="1" applyFill="1" applyBorder="1" applyAlignment="1">
      <alignment horizontal="right"/>
    </xf>
    <xf numFmtId="2" fontId="18" fillId="0" borderId="42" xfId="0" applyNumberFormat="1" applyFont="1" applyFill="1" applyBorder="1" applyAlignment="1">
      <alignment horizontal="right"/>
    </xf>
    <xf numFmtId="0" fontId="4" fillId="0" borderId="32" xfId="0" applyFont="1" applyBorder="1" applyAlignment="1">
      <alignment horizontal="left"/>
    </xf>
    <xf numFmtId="49" fontId="18" fillId="2" borderId="15" xfId="0" applyNumberFormat="1" applyFont="1" applyFill="1" applyBorder="1" applyAlignment="1">
      <alignment horizontal="center"/>
    </xf>
    <xf numFmtId="49" fontId="18" fillId="2" borderId="9" xfId="0" applyNumberFormat="1" applyFont="1" applyFill="1" applyBorder="1" applyAlignment="1">
      <alignment horizontal="center"/>
    </xf>
    <xf numFmtId="3" fontId="18" fillId="2" borderId="14" xfId="0" applyNumberFormat="1" applyFont="1" applyFill="1" applyBorder="1" applyAlignment="1">
      <alignment horizontal="right"/>
    </xf>
    <xf numFmtId="3" fontId="18" fillId="2" borderId="16" xfId="0" applyNumberFormat="1" applyFont="1" applyFill="1" applyBorder="1" applyAlignment="1">
      <alignment horizontal="right"/>
    </xf>
    <xf numFmtId="0" fontId="7" fillId="2" borderId="19" xfId="0" applyFont="1" applyFill="1" applyBorder="1"/>
    <xf numFmtId="0" fontId="7" fillId="2" borderId="20" xfId="0" applyFont="1" applyFill="1" applyBorder="1"/>
    <xf numFmtId="0" fontId="18" fillId="2" borderId="14" xfId="0" applyFont="1" applyFill="1" applyBorder="1" applyAlignment="1">
      <alignment horizontal="center"/>
    </xf>
    <xf numFmtId="0" fontId="18" fillId="2" borderId="16" xfId="0" applyFont="1" applyFill="1" applyBorder="1" applyAlignment="1">
      <alignment horizontal="center"/>
    </xf>
    <xf numFmtId="49" fontId="18" fillId="2" borderId="14" xfId="0" applyNumberFormat="1" applyFont="1" applyFill="1" applyBorder="1" applyAlignment="1">
      <alignment horizontal="center"/>
    </xf>
    <xf numFmtId="49" fontId="18" fillId="2" borderId="16" xfId="0" applyNumberFormat="1" applyFont="1" applyFill="1" applyBorder="1" applyAlignment="1">
      <alignment horizontal="center"/>
    </xf>
    <xf numFmtId="0" fontId="4" fillId="0" borderId="0" xfId="1" applyFont="1"/>
    <xf numFmtId="0" fontId="1" fillId="0" borderId="0" xfId="1"/>
    <xf numFmtId="49" fontId="7" fillId="2" borderId="16" xfId="2" applyNumberFormat="1" applyFont="1" applyFill="1" applyBorder="1" applyAlignment="1">
      <alignment horizontal="left"/>
    </xf>
  </cellXfs>
  <cellStyles count="5">
    <cellStyle name="Čárka" xfId="4" builtinId="3"/>
    <cellStyle name="Normální" xfId="0" builtinId="0"/>
    <cellStyle name="normální 2" xfId="2" xr:uid="{00000000-0005-0000-0000-000001000000}"/>
    <cellStyle name="Normální 3" xfId="3" xr:uid="{447B1B87-C84D-4916-AED5-98F8D3052A1A}"/>
    <cellStyle name="normální_Rozbory 2014" xfId="1" xr:uid="{00000000-0005-0000-0000-000002000000}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workbookViewId="0">
      <selection activeCell="F2" sqref="F2"/>
    </sheetView>
  </sheetViews>
  <sheetFormatPr defaultRowHeight="15" x14ac:dyDescent="0.25"/>
  <cols>
    <col min="1" max="1" width="12.7109375" customWidth="1"/>
    <col min="2" max="2" width="10.28515625" customWidth="1"/>
    <col min="3" max="3" width="57.42578125" customWidth="1"/>
    <col min="4" max="4" width="39.7109375" customWidth="1"/>
    <col min="5" max="5" width="15" customWidth="1"/>
    <col min="6" max="6" width="15" style="25" customWidth="1"/>
    <col min="7" max="7" width="13" customWidth="1"/>
    <col min="8" max="8" width="12.85546875" customWidth="1"/>
  </cols>
  <sheetData>
    <row r="1" spans="1:7" s="57" customFormat="1" x14ac:dyDescent="0.25">
      <c r="F1" s="57" t="s">
        <v>355</v>
      </c>
    </row>
    <row r="2" spans="1:7" s="57" customFormat="1" x14ac:dyDescent="0.25">
      <c r="F2" s="57" t="s">
        <v>360</v>
      </c>
    </row>
    <row r="3" spans="1:7" s="57" customFormat="1" x14ac:dyDescent="0.25">
      <c r="F3" s="57" t="s">
        <v>358</v>
      </c>
    </row>
    <row r="4" spans="1:7" s="57" customFormat="1" x14ac:dyDescent="0.25">
      <c r="A4" s="32"/>
      <c r="B4" s="32"/>
      <c r="C4" s="32"/>
      <c r="D4" s="32"/>
      <c r="F4" s="534" t="s">
        <v>359</v>
      </c>
      <c r="G4" s="534"/>
    </row>
    <row r="5" spans="1:7" s="57" customFormat="1" ht="21" x14ac:dyDescent="0.35">
      <c r="A5" s="562" t="s">
        <v>335</v>
      </c>
      <c r="B5" s="563"/>
      <c r="C5" s="563"/>
      <c r="D5" s="563"/>
      <c r="E5" s="564"/>
      <c r="F5" s="564"/>
    </row>
    <row r="6" spans="1:7" s="57" customFormat="1" x14ac:dyDescent="0.25">
      <c r="A6" s="32"/>
      <c r="B6" s="32"/>
      <c r="C6" s="32"/>
      <c r="D6" s="32"/>
      <c r="E6" s="32"/>
      <c r="F6" s="32"/>
    </row>
    <row r="7" spans="1:7" s="57" customFormat="1" ht="15.75" x14ac:dyDescent="0.25">
      <c r="A7" s="565" t="s">
        <v>231</v>
      </c>
      <c r="B7" s="560"/>
      <c r="C7" s="560"/>
      <c r="D7" s="560"/>
      <c r="E7" s="561"/>
      <c r="F7" s="561"/>
    </row>
    <row r="8" spans="1:7" s="57" customFormat="1" ht="15.75" x14ac:dyDescent="0.25">
      <c r="A8" s="559" t="s">
        <v>260</v>
      </c>
      <c r="B8" s="560"/>
      <c r="C8" s="560"/>
      <c r="D8" s="560"/>
      <c r="E8" s="561"/>
      <c r="F8" s="561"/>
    </row>
    <row r="9" spans="1:7" s="57" customFormat="1" ht="15.75" x14ac:dyDescent="0.25">
      <c r="A9" s="559" t="s">
        <v>356</v>
      </c>
      <c r="B9" s="560"/>
      <c r="C9" s="560"/>
      <c r="D9" s="560"/>
      <c r="E9" s="561"/>
      <c r="F9" s="561"/>
    </row>
    <row r="10" spans="1:7" s="57" customFormat="1" ht="15.75" x14ac:dyDescent="0.25">
      <c r="A10" s="559" t="s">
        <v>230</v>
      </c>
      <c r="B10" s="560"/>
      <c r="C10" s="560"/>
      <c r="D10" s="560"/>
      <c r="E10" s="561"/>
      <c r="F10" s="561"/>
    </row>
    <row r="11" spans="1:7" x14ac:dyDescent="0.25">
      <c r="E11" s="24"/>
      <c r="F11" s="24"/>
    </row>
    <row r="12" spans="1:7" ht="15.75" x14ac:dyDescent="0.25">
      <c r="A12" s="7"/>
      <c r="B12" s="6"/>
      <c r="C12" s="8"/>
      <c r="D12" s="6"/>
    </row>
    <row r="13" spans="1:7" ht="18.75" thickBot="1" x14ac:dyDescent="0.3">
      <c r="A13" s="8" t="s">
        <v>0</v>
      </c>
      <c r="B13" s="18"/>
      <c r="C13" s="7"/>
      <c r="D13" s="6"/>
      <c r="G13" s="17" t="s">
        <v>318</v>
      </c>
    </row>
    <row r="14" spans="1:7" ht="15" customHeight="1" x14ac:dyDescent="0.25">
      <c r="A14" s="89" t="s">
        <v>1</v>
      </c>
      <c r="B14" s="60" t="s">
        <v>2</v>
      </c>
      <c r="C14" s="90" t="s">
        <v>3</v>
      </c>
      <c r="D14" s="91"/>
      <c r="E14" s="60" t="s">
        <v>4</v>
      </c>
      <c r="F14" s="60" t="s">
        <v>228</v>
      </c>
      <c r="G14" s="63"/>
    </row>
    <row r="15" spans="1:7" x14ac:dyDescent="0.25">
      <c r="A15" s="92" t="s">
        <v>5</v>
      </c>
      <c r="B15" s="61" t="s">
        <v>6</v>
      </c>
      <c r="C15" s="93" t="s">
        <v>7</v>
      </c>
      <c r="D15" s="94" t="s">
        <v>8</v>
      </c>
      <c r="E15" s="61" t="s">
        <v>255</v>
      </c>
      <c r="F15" s="61" t="s">
        <v>218</v>
      </c>
      <c r="G15" s="64" t="s">
        <v>337</v>
      </c>
    </row>
    <row r="16" spans="1:7" ht="15.75" thickBot="1" x14ac:dyDescent="0.3">
      <c r="A16" s="92" t="s">
        <v>9</v>
      </c>
      <c r="B16" s="61" t="s">
        <v>10</v>
      </c>
      <c r="C16" s="93"/>
      <c r="D16" s="94"/>
      <c r="E16" s="62" t="s">
        <v>296</v>
      </c>
      <c r="F16" s="62" t="s">
        <v>336</v>
      </c>
      <c r="G16" s="64" t="s">
        <v>229</v>
      </c>
    </row>
    <row r="17" spans="1:10" ht="15.75" x14ac:dyDescent="0.25">
      <c r="A17" s="95" t="s">
        <v>11</v>
      </c>
      <c r="B17" s="96"/>
      <c r="C17" s="97"/>
      <c r="D17" s="98"/>
      <c r="E17" s="71"/>
      <c r="F17" s="71"/>
      <c r="G17" s="456"/>
      <c r="J17" s="53"/>
    </row>
    <row r="18" spans="1:10" x14ac:dyDescent="0.25">
      <c r="A18" s="99" t="s">
        <v>298</v>
      </c>
      <c r="B18" s="100" t="s">
        <v>297</v>
      </c>
      <c r="C18" s="101"/>
      <c r="D18" s="100"/>
      <c r="E18" s="72">
        <f>SUM(E19:E19)</f>
        <v>100</v>
      </c>
      <c r="F18" s="72">
        <f>SUM(F19:F19)</f>
        <v>100</v>
      </c>
      <c r="G18" s="457">
        <f>(F18*100)/E18</f>
        <v>100</v>
      </c>
    </row>
    <row r="19" spans="1:10" ht="15.75" x14ac:dyDescent="0.25">
      <c r="A19" s="102"/>
      <c r="B19" s="103"/>
      <c r="C19" s="104" t="s">
        <v>243</v>
      </c>
      <c r="D19" s="104" t="s">
        <v>12</v>
      </c>
      <c r="E19" s="73">
        <v>100</v>
      </c>
      <c r="F19" s="73">
        <v>100</v>
      </c>
      <c r="G19" s="455">
        <f>(F19*100)/E19</f>
        <v>100</v>
      </c>
      <c r="J19" s="53"/>
    </row>
    <row r="20" spans="1:10" ht="15.75" x14ac:dyDescent="0.25">
      <c r="A20" s="102"/>
      <c r="B20" s="103"/>
      <c r="C20" s="104"/>
      <c r="D20" s="105"/>
      <c r="E20" s="67"/>
      <c r="F20" s="67"/>
      <c r="G20" s="457"/>
    </row>
    <row r="21" spans="1:10" x14ac:dyDescent="0.25">
      <c r="A21" s="106" t="s">
        <v>13</v>
      </c>
      <c r="B21" s="557" t="s">
        <v>225</v>
      </c>
      <c r="C21" s="557"/>
      <c r="D21" s="558"/>
      <c r="E21" s="74">
        <f>SUM(E22:E23)</f>
        <v>350</v>
      </c>
      <c r="F21" s="511">
        <f>SUM(F22:F23)</f>
        <v>339</v>
      </c>
      <c r="G21" s="451">
        <f t="shared" ref="G21:G26" si="0">(F21*100)/E21</f>
        <v>96.857142857142861</v>
      </c>
      <c r="I21" s="20"/>
    </row>
    <row r="22" spans="1:10" x14ac:dyDescent="0.25">
      <c r="A22" s="107"/>
      <c r="B22" s="108"/>
      <c r="C22" s="104" t="s">
        <v>14</v>
      </c>
      <c r="D22" s="104" t="s">
        <v>12</v>
      </c>
      <c r="E22" s="73">
        <v>50</v>
      </c>
      <c r="F22" s="512">
        <v>48</v>
      </c>
      <c r="G22" s="454">
        <f t="shared" si="0"/>
        <v>96</v>
      </c>
      <c r="I22" s="20"/>
    </row>
    <row r="23" spans="1:10" x14ac:dyDescent="0.25">
      <c r="A23" s="109"/>
      <c r="B23" s="104"/>
      <c r="C23" s="104" t="s">
        <v>15</v>
      </c>
      <c r="D23" s="104" t="s">
        <v>12</v>
      </c>
      <c r="E23" s="73">
        <v>300</v>
      </c>
      <c r="F23" s="512">
        <v>291</v>
      </c>
      <c r="G23" s="454">
        <f t="shared" si="0"/>
        <v>97</v>
      </c>
      <c r="I23" s="20"/>
    </row>
    <row r="24" spans="1:10" s="57" customFormat="1" x14ac:dyDescent="0.25">
      <c r="A24" s="110"/>
      <c r="B24" s="104"/>
      <c r="C24" s="104"/>
      <c r="D24" s="104"/>
      <c r="E24" s="73"/>
      <c r="F24" s="512"/>
      <c r="G24" s="454"/>
      <c r="I24" s="20"/>
    </row>
    <row r="25" spans="1:10" s="57" customFormat="1" x14ac:dyDescent="0.25">
      <c r="A25" s="110"/>
      <c r="B25" s="104"/>
      <c r="C25" s="111" t="s">
        <v>317</v>
      </c>
      <c r="D25" s="485"/>
      <c r="E25" s="67">
        <f>E26+E27</f>
        <v>5390</v>
      </c>
      <c r="F25" s="67">
        <f>F26+F27</f>
        <v>5110</v>
      </c>
      <c r="G25" s="457">
        <f t="shared" si="0"/>
        <v>94.805194805194802</v>
      </c>
      <c r="I25" s="20"/>
    </row>
    <row r="26" spans="1:10" s="57" customFormat="1" x14ac:dyDescent="0.25">
      <c r="A26" s="110"/>
      <c r="B26" s="104"/>
      <c r="C26" s="310" t="s">
        <v>312</v>
      </c>
      <c r="D26" s="483" t="s">
        <v>12</v>
      </c>
      <c r="E26" s="75">
        <v>5390</v>
      </c>
      <c r="F26" s="75">
        <v>4110</v>
      </c>
      <c r="G26" s="454">
        <f t="shared" si="0"/>
        <v>76.252319109461965</v>
      </c>
      <c r="I26" s="20"/>
    </row>
    <row r="27" spans="1:10" s="57" customFormat="1" ht="15.75" thickBot="1" x14ac:dyDescent="0.3">
      <c r="A27" s="110"/>
      <c r="B27" s="104"/>
      <c r="C27" s="104" t="s">
        <v>347</v>
      </c>
      <c r="D27" s="483" t="s">
        <v>12</v>
      </c>
      <c r="E27" s="484">
        <v>0</v>
      </c>
      <c r="F27" s="75">
        <v>1000</v>
      </c>
      <c r="G27" s="517" t="s">
        <v>354</v>
      </c>
      <c r="I27" s="20"/>
    </row>
    <row r="28" spans="1:10" ht="16.5" thickBot="1" x14ac:dyDescent="0.3">
      <c r="A28" s="112" t="s">
        <v>16</v>
      </c>
      <c r="B28" s="113"/>
      <c r="C28" s="114"/>
      <c r="D28" s="114"/>
      <c r="E28" s="513">
        <f>E18+E21+E25</f>
        <v>5840</v>
      </c>
      <c r="F28" s="513">
        <f>F18+F21+F25</f>
        <v>5549</v>
      </c>
      <c r="G28" s="498">
        <f>(F28*100)/E28</f>
        <v>95.017123287671239</v>
      </c>
      <c r="H28" s="27"/>
      <c r="I28" s="26"/>
    </row>
    <row r="29" spans="1:10" x14ac:dyDescent="0.25">
      <c r="A29" s="9"/>
      <c r="B29" s="7"/>
      <c r="C29" s="10"/>
      <c r="D29" s="7"/>
      <c r="E29" s="29"/>
      <c r="F29" s="59"/>
      <c r="G29" s="37"/>
      <c r="H29" s="20"/>
    </row>
    <row r="30" spans="1:10" x14ac:dyDescent="0.25">
      <c r="F30" s="38"/>
      <c r="G30" s="39"/>
    </row>
    <row r="31" spans="1:10" x14ac:dyDescent="0.25">
      <c r="G31" s="28"/>
    </row>
    <row r="32" spans="1:10" x14ac:dyDescent="0.25">
      <c r="G32" s="28"/>
    </row>
    <row r="33" spans="7:7" x14ac:dyDescent="0.25">
      <c r="G33" s="28"/>
    </row>
  </sheetData>
  <mergeCells count="6">
    <mergeCell ref="B21:D21"/>
    <mergeCell ref="A9:F9"/>
    <mergeCell ref="A10:F10"/>
    <mergeCell ref="A5:F5"/>
    <mergeCell ref="A7:F7"/>
    <mergeCell ref="A8:F8"/>
  </mergeCells>
  <pageMargins left="0.23622047244094491" right="0.23622047244094491" top="0.74803149606299213" bottom="0.74803149606299213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L49"/>
  <sheetViews>
    <sheetView workbookViewId="0">
      <selection activeCell="G13" sqref="G13"/>
    </sheetView>
  </sheetViews>
  <sheetFormatPr defaultRowHeight="15" x14ac:dyDescent="0.25"/>
  <cols>
    <col min="1" max="2" width="12.7109375" customWidth="1"/>
    <col min="3" max="3" width="38.28515625" customWidth="1"/>
    <col min="4" max="4" width="41.7109375" customWidth="1"/>
    <col min="5" max="5" width="14.7109375" customWidth="1"/>
    <col min="6" max="6" width="14.7109375" style="25" customWidth="1"/>
    <col min="7" max="7" width="14.7109375" customWidth="1"/>
  </cols>
  <sheetData>
    <row r="2" spans="1:10" ht="15.75" x14ac:dyDescent="0.25">
      <c r="A2" s="8" t="s">
        <v>17</v>
      </c>
      <c r="B2" s="7"/>
      <c r="C2" s="7"/>
      <c r="D2" s="6"/>
      <c r="I2" s="13"/>
    </row>
    <row r="3" spans="1:10" ht="15.75" thickBot="1" x14ac:dyDescent="0.3">
      <c r="A3" s="7"/>
      <c r="B3" s="7"/>
      <c r="C3" s="7"/>
      <c r="D3" s="6" t="s">
        <v>18</v>
      </c>
      <c r="G3" s="17" t="s">
        <v>319</v>
      </c>
    </row>
    <row r="4" spans="1:10" x14ac:dyDescent="0.25">
      <c r="A4" s="115" t="s">
        <v>1</v>
      </c>
      <c r="B4" s="60" t="s">
        <v>2</v>
      </c>
      <c r="C4" s="116" t="s">
        <v>3</v>
      </c>
      <c r="D4" s="91"/>
      <c r="E4" s="60" t="s">
        <v>4</v>
      </c>
      <c r="F4" s="60" t="s">
        <v>228</v>
      </c>
      <c r="G4" s="63"/>
    </row>
    <row r="5" spans="1:10" x14ac:dyDescent="0.25">
      <c r="A5" s="117" t="s">
        <v>5</v>
      </c>
      <c r="B5" s="61" t="s">
        <v>6</v>
      </c>
      <c r="C5" s="118" t="s">
        <v>7</v>
      </c>
      <c r="D5" s="94" t="s">
        <v>8</v>
      </c>
      <c r="E5" s="61" t="s">
        <v>255</v>
      </c>
      <c r="F5" s="61" t="s">
        <v>218</v>
      </c>
      <c r="G5" s="64" t="s">
        <v>337</v>
      </c>
    </row>
    <row r="6" spans="1:10" ht="15.75" thickBot="1" x14ac:dyDescent="0.3">
      <c r="A6" s="119" t="s">
        <v>9</v>
      </c>
      <c r="B6" s="62" t="s">
        <v>10</v>
      </c>
      <c r="C6" s="120"/>
      <c r="D6" s="121"/>
      <c r="E6" s="62" t="s">
        <v>296</v>
      </c>
      <c r="F6" s="62" t="s">
        <v>336</v>
      </c>
      <c r="G6" s="65" t="s">
        <v>229</v>
      </c>
    </row>
    <row r="7" spans="1:10" ht="15.75" x14ac:dyDescent="0.25">
      <c r="A7" s="122" t="s">
        <v>11</v>
      </c>
      <c r="B7" s="123"/>
      <c r="C7" s="124"/>
      <c r="D7" s="125"/>
      <c r="E7" s="66"/>
      <c r="F7" s="66"/>
      <c r="G7" s="462"/>
    </row>
    <row r="8" spans="1:10" x14ac:dyDescent="0.25">
      <c r="A8" s="126" t="s">
        <v>19</v>
      </c>
      <c r="B8" s="127" t="s">
        <v>278</v>
      </c>
      <c r="C8" s="128"/>
      <c r="D8" s="129"/>
      <c r="E8" s="67">
        <f>SUM(E9:E15)</f>
        <v>88186</v>
      </c>
      <c r="F8" s="67">
        <f>SUM(F9:F15)</f>
        <v>85656</v>
      </c>
      <c r="G8" s="457">
        <f t="shared" ref="G8:G16" si="0">(F8*100)/E8</f>
        <v>97.131063887691923</v>
      </c>
    </row>
    <row r="9" spans="1:10" x14ac:dyDescent="0.25">
      <c r="A9" s="130"/>
      <c r="B9" s="131"/>
      <c r="C9" s="131" t="s">
        <v>20</v>
      </c>
      <c r="D9" s="131" t="s">
        <v>21</v>
      </c>
      <c r="E9" s="68">
        <v>9000</v>
      </c>
      <c r="F9" s="68">
        <v>9000</v>
      </c>
      <c r="G9" s="455">
        <f t="shared" si="0"/>
        <v>100</v>
      </c>
    </row>
    <row r="10" spans="1:10" x14ac:dyDescent="0.25">
      <c r="A10" s="132"/>
      <c r="B10" s="131"/>
      <c r="C10" s="131" t="s">
        <v>224</v>
      </c>
      <c r="D10" s="131" t="s">
        <v>22</v>
      </c>
      <c r="E10" s="68">
        <v>4000</v>
      </c>
      <c r="F10" s="68">
        <v>3000</v>
      </c>
      <c r="G10" s="455">
        <f t="shared" si="0"/>
        <v>75</v>
      </c>
    </row>
    <row r="11" spans="1:10" x14ac:dyDescent="0.25">
      <c r="A11" s="132"/>
      <c r="B11" s="131"/>
      <c r="C11" s="131" t="s">
        <v>23</v>
      </c>
      <c r="D11" s="131" t="s">
        <v>24</v>
      </c>
      <c r="E11" s="68">
        <v>800</v>
      </c>
      <c r="F11" s="68">
        <v>800</v>
      </c>
      <c r="G11" s="455">
        <f t="shared" si="0"/>
        <v>100</v>
      </c>
    </row>
    <row r="12" spans="1:10" x14ac:dyDescent="0.25">
      <c r="A12" s="130"/>
      <c r="B12" s="133"/>
      <c r="C12" s="131" t="s">
        <v>276</v>
      </c>
      <c r="D12" s="131" t="s">
        <v>25</v>
      </c>
      <c r="E12" s="68">
        <v>51500</v>
      </c>
      <c r="F12" s="68">
        <v>50000</v>
      </c>
      <c r="G12" s="455">
        <f t="shared" si="0"/>
        <v>97.087378640776706</v>
      </c>
    </row>
    <row r="13" spans="1:10" x14ac:dyDescent="0.25">
      <c r="A13" s="130"/>
      <c r="B13" s="134"/>
      <c r="C13" s="135" t="s">
        <v>244</v>
      </c>
      <c r="D13" s="135" t="s">
        <v>26</v>
      </c>
      <c r="E13" s="68">
        <v>6300</v>
      </c>
      <c r="F13" s="68">
        <v>6300</v>
      </c>
      <c r="G13" s="455">
        <f t="shared" si="0"/>
        <v>100</v>
      </c>
      <c r="J13" s="20"/>
    </row>
    <row r="14" spans="1:10" s="36" customFormat="1" x14ac:dyDescent="0.25">
      <c r="A14" s="136"/>
      <c r="B14" s="134"/>
      <c r="C14" s="135" t="s">
        <v>310</v>
      </c>
      <c r="D14" s="137" t="s">
        <v>311</v>
      </c>
      <c r="E14" s="69">
        <v>13556</v>
      </c>
      <c r="F14" s="69">
        <v>13556</v>
      </c>
      <c r="G14" s="455">
        <f t="shared" si="0"/>
        <v>100</v>
      </c>
      <c r="H14" s="52"/>
    </row>
    <row r="15" spans="1:10" ht="15.75" thickBot="1" x14ac:dyDescent="0.3">
      <c r="A15" s="136"/>
      <c r="B15" s="134"/>
      <c r="C15" s="135" t="s">
        <v>261</v>
      </c>
      <c r="D15" s="137" t="s">
        <v>134</v>
      </c>
      <c r="E15" s="69">
        <v>3030</v>
      </c>
      <c r="F15" s="69">
        <v>3000</v>
      </c>
      <c r="G15" s="459">
        <f t="shared" si="0"/>
        <v>99.009900990099013</v>
      </c>
    </row>
    <row r="16" spans="1:10" ht="16.5" thickBot="1" x14ac:dyDescent="0.3">
      <c r="A16" s="566" t="s">
        <v>16</v>
      </c>
      <c r="B16" s="567"/>
      <c r="C16" s="568"/>
      <c r="D16" s="138"/>
      <c r="E16" s="70">
        <f>E8</f>
        <v>88186</v>
      </c>
      <c r="F16" s="70">
        <f>F8</f>
        <v>85656</v>
      </c>
      <c r="G16" s="474">
        <f t="shared" si="0"/>
        <v>97.131063887691923</v>
      </c>
      <c r="H16" s="27"/>
      <c r="I16" s="26"/>
    </row>
    <row r="17" spans="1:12" ht="15.75" x14ac:dyDescent="0.25">
      <c r="A17" s="12"/>
      <c r="B17" s="12"/>
      <c r="C17" s="12"/>
      <c r="D17" s="12"/>
      <c r="E17" s="29"/>
      <c r="F17" s="54"/>
      <c r="G17" s="37"/>
      <c r="H17" s="20"/>
    </row>
    <row r="18" spans="1:12" x14ac:dyDescent="0.25">
      <c r="B18" s="13"/>
      <c r="C18" s="13"/>
      <c r="E18" s="55"/>
      <c r="F18" s="55"/>
      <c r="G18" s="55"/>
    </row>
    <row r="19" spans="1:12" x14ac:dyDescent="0.25">
      <c r="E19" s="21"/>
      <c r="F19" s="55"/>
      <c r="G19" s="55"/>
      <c r="L19" s="20"/>
    </row>
    <row r="45" ht="30.75" customHeight="1" x14ac:dyDescent="0.25"/>
    <row r="49" ht="27" customHeight="1" x14ac:dyDescent="0.25"/>
  </sheetData>
  <mergeCells count="1">
    <mergeCell ref="A16:C1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5"/>
  <sheetViews>
    <sheetView zoomScaleNormal="100" workbookViewId="0">
      <selection activeCell="F12" sqref="F12"/>
    </sheetView>
  </sheetViews>
  <sheetFormatPr defaultRowHeight="15" x14ac:dyDescent="0.25"/>
  <cols>
    <col min="1" max="1" width="12.7109375" customWidth="1"/>
    <col min="2" max="2" width="8.5703125" customWidth="1"/>
    <col min="3" max="3" width="36.5703125" customWidth="1"/>
    <col min="4" max="4" width="39.7109375" customWidth="1"/>
    <col min="5" max="5" width="14.7109375" customWidth="1"/>
    <col min="6" max="6" width="14.7109375" style="25" customWidth="1"/>
    <col min="7" max="7" width="14.7109375" customWidth="1"/>
  </cols>
  <sheetData>
    <row r="1" spans="1:9" ht="18" x14ac:dyDescent="0.25">
      <c r="C1" s="2"/>
    </row>
    <row r="2" spans="1:9" ht="15.75" x14ac:dyDescent="0.25">
      <c r="A2" s="1" t="s">
        <v>27</v>
      </c>
      <c r="H2" s="13"/>
    </row>
    <row r="3" spans="1:9" ht="16.5" thickBot="1" x14ac:dyDescent="0.3">
      <c r="A3" s="7"/>
      <c r="B3" s="8"/>
      <c r="C3" s="7"/>
      <c r="D3" s="7"/>
      <c r="G3" s="17" t="s">
        <v>320</v>
      </c>
    </row>
    <row r="4" spans="1:9" x14ac:dyDescent="0.25">
      <c r="A4" s="115" t="s">
        <v>1</v>
      </c>
      <c r="B4" s="60" t="s">
        <v>2</v>
      </c>
      <c r="C4" s="116" t="s">
        <v>3</v>
      </c>
      <c r="D4" s="60"/>
      <c r="E4" s="60" t="s">
        <v>4</v>
      </c>
      <c r="F4" s="60" t="s">
        <v>228</v>
      </c>
      <c r="G4" s="63"/>
    </row>
    <row r="5" spans="1:9" x14ac:dyDescent="0.25">
      <c r="A5" s="117" t="s">
        <v>5</v>
      </c>
      <c r="B5" s="61" t="s">
        <v>6</v>
      </c>
      <c r="C5" s="118" t="s">
        <v>7</v>
      </c>
      <c r="D5" s="94" t="s">
        <v>8</v>
      </c>
      <c r="E5" s="61" t="s">
        <v>255</v>
      </c>
      <c r="F5" s="61" t="s">
        <v>218</v>
      </c>
      <c r="G5" s="64" t="s">
        <v>337</v>
      </c>
    </row>
    <row r="6" spans="1:9" ht="15.75" thickBot="1" x14ac:dyDescent="0.3">
      <c r="A6" s="119" t="s">
        <v>9</v>
      </c>
      <c r="B6" s="62" t="s">
        <v>10</v>
      </c>
      <c r="C6" s="120"/>
      <c r="D6" s="121"/>
      <c r="E6" s="62" t="s">
        <v>296</v>
      </c>
      <c r="F6" s="62" t="s">
        <v>336</v>
      </c>
      <c r="G6" s="65" t="s">
        <v>229</v>
      </c>
    </row>
    <row r="7" spans="1:9" ht="15.75" x14ac:dyDescent="0.25">
      <c r="A7" s="139" t="s">
        <v>11</v>
      </c>
      <c r="B7" s="140"/>
      <c r="C7" s="124"/>
      <c r="D7" s="141"/>
      <c r="E7" s="76"/>
      <c r="F7" s="76"/>
      <c r="G7" s="462"/>
    </row>
    <row r="8" spans="1:9" x14ac:dyDescent="0.25">
      <c r="A8" s="99" t="s">
        <v>28</v>
      </c>
      <c r="B8" s="142" t="s">
        <v>29</v>
      </c>
      <c r="C8" s="143"/>
      <c r="D8" s="144"/>
      <c r="E8" s="72">
        <f>SUM(E9:E11)</f>
        <v>2060</v>
      </c>
      <c r="F8" s="72">
        <f>SUM(F9:F11)</f>
        <v>2995</v>
      </c>
      <c r="G8" s="457">
        <f t="shared" ref="G8:G12" si="0">(F8*100)/E8</f>
        <v>145.38834951456312</v>
      </c>
    </row>
    <row r="9" spans="1:9" x14ac:dyDescent="0.25">
      <c r="A9" s="132"/>
      <c r="B9" s="133"/>
      <c r="C9" s="148" t="s">
        <v>23</v>
      </c>
      <c r="D9" s="147" t="s">
        <v>30</v>
      </c>
      <c r="E9" s="77">
        <v>380</v>
      </c>
      <c r="F9" s="77">
        <v>380</v>
      </c>
      <c r="G9" s="455">
        <f t="shared" si="0"/>
        <v>100</v>
      </c>
      <c r="I9" s="20"/>
    </row>
    <row r="10" spans="1:9" ht="15" customHeight="1" x14ac:dyDescent="0.25">
      <c r="A10" s="145"/>
      <c r="B10" s="133"/>
      <c r="C10" s="146" t="s">
        <v>270</v>
      </c>
      <c r="D10" s="149" t="s">
        <v>30</v>
      </c>
      <c r="E10" s="78">
        <v>1500</v>
      </c>
      <c r="F10" s="78">
        <v>2441</v>
      </c>
      <c r="G10" s="455">
        <f t="shared" si="0"/>
        <v>162.73333333333332</v>
      </c>
    </row>
    <row r="11" spans="1:9" s="57" customFormat="1" ht="15" customHeight="1" thickBot="1" x14ac:dyDescent="0.3">
      <c r="A11" s="501"/>
      <c r="B11" s="150"/>
      <c r="C11" s="151" t="s">
        <v>284</v>
      </c>
      <c r="D11" s="152" t="s">
        <v>30</v>
      </c>
      <c r="E11" s="79">
        <v>180</v>
      </c>
      <c r="F11" s="79">
        <v>174</v>
      </c>
      <c r="G11" s="459">
        <f t="shared" ref="G11" si="1">(F11*100)/E11</f>
        <v>96.666666666666671</v>
      </c>
    </row>
    <row r="12" spans="1:9" ht="15" customHeight="1" thickBot="1" x14ac:dyDescent="0.3">
      <c r="A12" s="569" t="s">
        <v>16</v>
      </c>
      <c r="B12" s="570"/>
      <c r="C12" s="571"/>
      <c r="D12" s="153"/>
      <c r="E12" s="70">
        <f>E8</f>
        <v>2060</v>
      </c>
      <c r="F12" s="70">
        <f>F8</f>
        <v>2995</v>
      </c>
      <c r="G12" s="474">
        <f t="shared" si="0"/>
        <v>145.38834951456312</v>
      </c>
      <c r="H12" s="26"/>
    </row>
    <row r="15" spans="1:9" x14ac:dyDescent="0.25">
      <c r="F15" s="20"/>
    </row>
  </sheetData>
  <mergeCells count="1">
    <mergeCell ref="A12:C12"/>
  </mergeCells>
  <printOptions horizontalCentered="1"/>
  <pageMargins left="0.70866141732283472" right="0" top="0.39370078740157483" bottom="0.39370078740157483" header="0" footer="0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61"/>
  <sheetViews>
    <sheetView topLeftCell="A154" zoomScaleNormal="100" workbookViewId="0">
      <selection activeCell="N177" sqref="N177"/>
    </sheetView>
  </sheetViews>
  <sheetFormatPr defaultRowHeight="15" x14ac:dyDescent="0.25"/>
  <cols>
    <col min="1" max="1" width="12.7109375" style="13" customWidth="1"/>
    <col min="2" max="2" width="14.42578125" style="13" customWidth="1"/>
    <col min="3" max="3" width="56.85546875" style="13" customWidth="1"/>
    <col min="4" max="4" width="42" style="13" customWidth="1"/>
    <col min="5" max="7" width="14.7109375" style="13" customWidth="1"/>
    <col min="8" max="8" width="9.140625" style="13"/>
    <col min="9" max="9" width="9.140625" style="13" hidden="1" customWidth="1"/>
    <col min="10" max="10" width="22.85546875" style="13" hidden="1" customWidth="1"/>
    <col min="11" max="16384" width="9.140625" style="13"/>
  </cols>
  <sheetData>
    <row r="1" spans="1:12" x14ac:dyDescent="0.25">
      <c r="A1" s="32"/>
      <c r="B1" s="32"/>
      <c r="C1" s="32"/>
      <c r="D1" s="32"/>
      <c r="E1" s="32"/>
      <c r="F1" s="32"/>
      <c r="G1" s="32"/>
    </row>
    <row r="2" spans="1:12" ht="15.75" x14ac:dyDescent="0.25">
      <c r="A2" s="46" t="s">
        <v>31</v>
      </c>
      <c r="B2" s="47"/>
      <c r="C2" s="47"/>
      <c r="D2" s="47"/>
      <c r="E2" s="32"/>
      <c r="F2" s="32"/>
      <c r="G2" s="32"/>
    </row>
    <row r="3" spans="1:12" ht="16.5" thickBot="1" x14ac:dyDescent="0.3">
      <c r="A3" s="48"/>
      <c r="B3" s="46"/>
      <c r="C3" s="48"/>
      <c r="D3" s="48"/>
      <c r="E3" s="32"/>
      <c r="F3" s="32"/>
      <c r="G3" s="17" t="s">
        <v>321</v>
      </c>
    </row>
    <row r="4" spans="1:12" x14ac:dyDescent="0.25">
      <c r="A4" s="195" t="s">
        <v>1</v>
      </c>
      <c r="B4" s="196" t="s">
        <v>2</v>
      </c>
      <c r="C4" s="197" t="s">
        <v>3</v>
      </c>
      <c r="D4" s="198"/>
      <c r="E4" s="60" t="s">
        <v>4</v>
      </c>
      <c r="F4" s="60" t="s">
        <v>228</v>
      </c>
      <c r="G4" s="63"/>
    </row>
    <row r="5" spans="1:12" x14ac:dyDescent="0.25">
      <c r="A5" s="199" t="s">
        <v>5</v>
      </c>
      <c r="B5" s="200" t="s">
        <v>6</v>
      </c>
      <c r="C5" s="201" t="s">
        <v>7</v>
      </c>
      <c r="D5" s="202" t="s">
        <v>8</v>
      </c>
      <c r="E5" s="61" t="s">
        <v>255</v>
      </c>
      <c r="F5" s="61" t="s">
        <v>218</v>
      </c>
      <c r="G5" s="64" t="s">
        <v>337</v>
      </c>
    </row>
    <row r="6" spans="1:12" ht="15.75" thickBot="1" x14ac:dyDescent="0.3">
      <c r="A6" s="203" t="s">
        <v>9</v>
      </c>
      <c r="B6" s="212" t="s">
        <v>10</v>
      </c>
      <c r="C6" s="205"/>
      <c r="D6" s="206"/>
      <c r="E6" s="62" t="s">
        <v>296</v>
      </c>
      <c r="F6" s="62" t="s">
        <v>336</v>
      </c>
      <c r="G6" s="65" t="s">
        <v>229</v>
      </c>
    </row>
    <row r="7" spans="1:12" ht="14.1" customHeight="1" x14ac:dyDescent="0.25">
      <c r="A7" s="213" t="s">
        <v>11</v>
      </c>
      <c r="B7" s="214"/>
      <c r="C7" s="214"/>
      <c r="D7" s="215"/>
      <c r="E7" s="207"/>
      <c r="F7" s="207"/>
      <c r="G7" s="476"/>
    </row>
    <row r="8" spans="1:12" ht="14.1" customHeight="1" x14ac:dyDescent="0.25">
      <c r="A8" s="106" t="s">
        <v>32</v>
      </c>
      <c r="B8" s="216" t="s">
        <v>33</v>
      </c>
      <c r="C8" s="217"/>
      <c r="D8" s="218"/>
      <c r="E8" s="74">
        <f>E9+E73+E160+E164+E167</f>
        <v>161831</v>
      </c>
      <c r="F8" s="74">
        <f>F9+F73+F160+F164+F167</f>
        <v>159975</v>
      </c>
      <c r="G8" s="463">
        <f t="shared" ref="G8:G12" si="0">(F8*100)/E8</f>
        <v>98.853124555863829</v>
      </c>
    </row>
    <row r="9" spans="1:12" ht="14.1" customHeight="1" x14ac:dyDescent="0.25">
      <c r="A9" s="174"/>
      <c r="B9" s="219"/>
      <c r="C9" s="220" t="s">
        <v>34</v>
      </c>
      <c r="D9" s="221"/>
      <c r="E9" s="72">
        <f>E10+E15+E18+E21+E24+E27+E30+E33+E36+E39+E42+E45+E48+E56+E59+E63+E66+E70</f>
        <v>28577</v>
      </c>
      <c r="F9" s="72">
        <f>F10+F15+F18+F21+F24+F27+F30+F33+F36+F39+F42+F45+F48+F56+F59+F63+F66+F70</f>
        <v>28212</v>
      </c>
      <c r="G9" s="463">
        <f t="shared" si="0"/>
        <v>98.72274906393254</v>
      </c>
      <c r="K9" s="468"/>
    </row>
    <row r="10" spans="1:12" ht="14.1" customHeight="1" x14ac:dyDescent="0.25">
      <c r="A10" s="257"/>
      <c r="B10" s="258" t="s">
        <v>35</v>
      </c>
      <c r="C10" s="259" t="s">
        <v>256</v>
      </c>
      <c r="D10" s="260" t="s">
        <v>36</v>
      </c>
      <c r="E10" s="261">
        <v>4185</v>
      </c>
      <c r="F10" s="261">
        <v>4217</v>
      </c>
      <c r="G10" s="262">
        <f t="shared" si="0"/>
        <v>100.76463560334528</v>
      </c>
      <c r="L10" s="468"/>
    </row>
    <row r="11" spans="1:12" ht="14.1" customHeight="1" x14ac:dyDescent="0.25">
      <c r="A11" s="132"/>
      <c r="B11" s="222"/>
      <c r="C11" s="223" t="s">
        <v>257</v>
      </c>
      <c r="D11" s="131"/>
      <c r="E11" s="208">
        <v>1544</v>
      </c>
      <c r="F11" s="208">
        <v>1390</v>
      </c>
      <c r="G11" s="461">
        <f t="shared" si="0"/>
        <v>90.025906735751292</v>
      </c>
    </row>
    <row r="12" spans="1:12" ht="14.1" customHeight="1" x14ac:dyDescent="0.25">
      <c r="A12" s="132"/>
      <c r="B12" s="222"/>
      <c r="C12" s="223" t="s">
        <v>245</v>
      </c>
      <c r="D12" s="131"/>
      <c r="E12" s="208">
        <v>1800</v>
      </c>
      <c r="F12" s="208">
        <v>1800</v>
      </c>
      <c r="G12" s="461">
        <f t="shared" si="0"/>
        <v>100</v>
      </c>
    </row>
    <row r="13" spans="1:12" ht="14.1" customHeight="1" x14ac:dyDescent="0.25">
      <c r="A13" s="132"/>
      <c r="B13" s="222"/>
      <c r="C13" s="223" t="s">
        <v>340</v>
      </c>
      <c r="D13" s="131"/>
      <c r="E13" s="208">
        <v>0</v>
      </c>
      <c r="F13" s="208">
        <v>150</v>
      </c>
      <c r="G13" s="551" t="s">
        <v>354</v>
      </c>
    </row>
    <row r="14" spans="1:12" ht="14.1" customHeight="1" x14ac:dyDescent="0.25">
      <c r="A14" s="132"/>
      <c r="B14" s="222"/>
      <c r="C14" s="223" t="s">
        <v>262</v>
      </c>
      <c r="D14" s="131"/>
      <c r="E14" s="208">
        <v>189</v>
      </c>
      <c r="F14" s="208">
        <v>216</v>
      </c>
      <c r="G14" s="461">
        <f>(F12*100)/E14</f>
        <v>952.38095238095241</v>
      </c>
    </row>
    <row r="15" spans="1:12" ht="14.1" customHeight="1" x14ac:dyDescent="0.25">
      <c r="A15" s="257"/>
      <c r="B15" s="258" t="s">
        <v>37</v>
      </c>
      <c r="C15" s="263" t="s">
        <v>38</v>
      </c>
      <c r="D15" s="260" t="s">
        <v>36</v>
      </c>
      <c r="E15" s="264">
        <v>1127</v>
      </c>
      <c r="F15" s="264">
        <v>1110</v>
      </c>
      <c r="G15" s="262">
        <f t="shared" ref="G15:G39" si="1">(F15*100)/E15</f>
        <v>98.491570541259989</v>
      </c>
    </row>
    <row r="16" spans="1:12" ht="14.1" customHeight="1" x14ac:dyDescent="0.25">
      <c r="A16" s="132"/>
      <c r="B16" s="222"/>
      <c r="C16" s="223" t="s">
        <v>257</v>
      </c>
      <c r="D16" s="131"/>
      <c r="E16" s="210">
        <v>708</v>
      </c>
      <c r="F16" s="210">
        <v>637</v>
      </c>
      <c r="G16" s="461">
        <f t="shared" si="1"/>
        <v>89.971751412429384</v>
      </c>
    </row>
    <row r="17" spans="1:7" ht="14.1" customHeight="1" x14ac:dyDescent="0.25">
      <c r="A17" s="132"/>
      <c r="B17" s="222"/>
      <c r="C17" s="223" t="s">
        <v>262</v>
      </c>
      <c r="D17" s="131"/>
      <c r="E17" s="210">
        <v>56</v>
      </c>
      <c r="F17" s="210">
        <v>40</v>
      </c>
      <c r="G17" s="461">
        <f t="shared" si="1"/>
        <v>71.428571428571431</v>
      </c>
    </row>
    <row r="18" spans="1:7" ht="14.1" customHeight="1" x14ac:dyDescent="0.25">
      <c r="A18" s="257"/>
      <c r="B18" s="258" t="s">
        <v>39</v>
      </c>
      <c r="C18" s="265" t="s">
        <v>40</v>
      </c>
      <c r="D18" s="260" t="s">
        <v>36</v>
      </c>
      <c r="E18" s="264">
        <v>1560</v>
      </c>
      <c r="F18" s="264">
        <v>1568</v>
      </c>
      <c r="G18" s="262">
        <f t="shared" si="1"/>
        <v>100.51282051282051</v>
      </c>
    </row>
    <row r="19" spans="1:7" ht="14.1" customHeight="1" x14ac:dyDescent="0.25">
      <c r="A19" s="132"/>
      <c r="B19" s="222"/>
      <c r="C19" s="223" t="s">
        <v>257</v>
      </c>
      <c r="D19" s="131"/>
      <c r="E19" s="210">
        <v>877</v>
      </c>
      <c r="F19" s="210">
        <v>789</v>
      </c>
      <c r="G19" s="461">
        <f t="shared" si="1"/>
        <v>89.965792474344354</v>
      </c>
    </row>
    <row r="20" spans="1:7" ht="14.1" customHeight="1" x14ac:dyDescent="0.25">
      <c r="A20" s="132"/>
      <c r="B20" s="222"/>
      <c r="C20" s="223" t="s">
        <v>262</v>
      </c>
      <c r="D20" s="131"/>
      <c r="E20" s="210">
        <v>103</v>
      </c>
      <c r="F20" s="210">
        <v>110</v>
      </c>
      <c r="G20" s="461">
        <f t="shared" si="1"/>
        <v>106.79611650485437</v>
      </c>
    </row>
    <row r="21" spans="1:7" ht="14.1" customHeight="1" x14ac:dyDescent="0.25">
      <c r="A21" s="257"/>
      <c r="B21" s="258" t="s">
        <v>41</v>
      </c>
      <c r="C21" s="263" t="s">
        <v>42</v>
      </c>
      <c r="D21" s="260" t="s">
        <v>36</v>
      </c>
      <c r="E21" s="264">
        <v>1220</v>
      </c>
      <c r="F21" s="264">
        <v>1221</v>
      </c>
      <c r="G21" s="262">
        <f t="shared" si="1"/>
        <v>100.08196721311475</v>
      </c>
    </row>
    <row r="22" spans="1:7" ht="14.1" customHeight="1" x14ac:dyDescent="0.25">
      <c r="A22" s="132"/>
      <c r="B22" s="222"/>
      <c r="C22" s="223" t="s">
        <v>257</v>
      </c>
      <c r="D22" s="131"/>
      <c r="E22" s="210">
        <v>745</v>
      </c>
      <c r="F22" s="210">
        <v>670</v>
      </c>
      <c r="G22" s="461">
        <f t="shared" si="1"/>
        <v>89.932885906040269</v>
      </c>
    </row>
    <row r="23" spans="1:7" ht="14.1" customHeight="1" x14ac:dyDescent="0.25">
      <c r="A23" s="132"/>
      <c r="B23" s="222"/>
      <c r="C23" s="223" t="s">
        <v>262</v>
      </c>
      <c r="D23" s="131"/>
      <c r="E23" s="210">
        <v>185</v>
      </c>
      <c r="F23" s="210">
        <v>186</v>
      </c>
      <c r="G23" s="461">
        <f t="shared" si="1"/>
        <v>100.54054054054055</v>
      </c>
    </row>
    <row r="24" spans="1:7" ht="14.1" customHeight="1" x14ac:dyDescent="0.25">
      <c r="A24" s="257"/>
      <c r="B24" s="258" t="s">
        <v>43</v>
      </c>
      <c r="C24" s="263" t="s">
        <v>44</v>
      </c>
      <c r="D24" s="260" t="s">
        <v>36</v>
      </c>
      <c r="E24" s="264">
        <v>1460</v>
      </c>
      <c r="F24" s="264">
        <v>1325</v>
      </c>
      <c r="G24" s="262">
        <f t="shared" si="1"/>
        <v>90.753424657534254</v>
      </c>
    </row>
    <row r="25" spans="1:7" ht="14.1" customHeight="1" x14ac:dyDescent="0.25">
      <c r="A25" s="132"/>
      <c r="B25" s="222"/>
      <c r="C25" s="223" t="s">
        <v>257</v>
      </c>
      <c r="D25" s="131"/>
      <c r="E25" s="210">
        <v>1008</v>
      </c>
      <c r="F25" s="210">
        <v>907</v>
      </c>
      <c r="G25" s="461">
        <f t="shared" si="1"/>
        <v>89.980158730158735</v>
      </c>
    </row>
    <row r="26" spans="1:7" ht="14.1" customHeight="1" x14ac:dyDescent="0.25">
      <c r="A26" s="132"/>
      <c r="B26" s="222"/>
      <c r="C26" s="223" t="s">
        <v>262</v>
      </c>
      <c r="D26" s="131"/>
      <c r="E26" s="210">
        <v>27</v>
      </c>
      <c r="F26" s="210">
        <v>27</v>
      </c>
      <c r="G26" s="461">
        <f t="shared" si="1"/>
        <v>100</v>
      </c>
    </row>
    <row r="27" spans="1:7" ht="14.1" customHeight="1" x14ac:dyDescent="0.25">
      <c r="A27" s="257"/>
      <c r="B27" s="258" t="s">
        <v>45</v>
      </c>
      <c r="C27" s="263" t="s">
        <v>46</v>
      </c>
      <c r="D27" s="260" t="s">
        <v>36</v>
      </c>
      <c r="E27" s="264">
        <v>955</v>
      </c>
      <c r="F27" s="264">
        <v>956</v>
      </c>
      <c r="G27" s="262">
        <f t="shared" si="1"/>
        <v>100.10471204188482</v>
      </c>
    </row>
    <row r="28" spans="1:7" ht="14.1" customHeight="1" x14ac:dyDescent="0.25">
      <c r="A28" s="132"/>
      <c r="B28" s="222"/>
      <c r="C28" s="223" t="s">
        <v>257</v>
      </c>
      <c r="D28" s="131"/>
      <c r="E28" s="210">
        <v>619</v>
      </c>
      <c r="F28" s="210">
        <v>557</v>
      </c>
      <c r="G28" s="461">
        <f t="shared" si="1"/>
        <v>89.983844911147017</v>
      </c>
    </row>
    <row r="29" spans="1:7" ht="14.1" customHeight="1" x14ac:dyDescent="0.25">
      <c r="A29" s="132"/>
      <c r="B29" s="222"/>
      <c r="C29" s="223" t="s">
        <v>262</v>
      </c>
      <c r="D29" s="131"/>
      <c r="E29" s="210">
        <v>46</v>
      </c>
      <c r="F29" s="210">
        <v>47</v>
      </c>
      <c r="G29" s="461">
        <f t="shared" si="1"/>
        <v>102.17391304347827</v>
      </c>
    </row>
    <row r="30" spans="1:7" ht="14.1" customHeight="1" x14ac:dyDescent="0.25">
      <c r="A30" s="257"/>
      <c r="B30" s="258" t="s">
        <v>47</v>
      </c>
      <c r="C30" s="263" t="s">
        <v>48</v>
      </c>
      <c r="D30" s="260" t="s">
        <v>36</v>
      </c>
      <c r="E30" s="264">
        <v>1804</v>
      </c>
      <c r="F30" s="264">
        <v>1784</v>
      </c>
      <c r="G30" s="262">
        <f t="shared" si="1"/>
        <v>98.891352549889135</v>
      </c>
    </row>
    <row r="31" spans="1:7" ht="14.1" customHeight="1" x14ac:dyDescent="0.25">
      <c r="A31" s="132"/>
      <c r="B31" s="222"/>
      <c r="C31" s="223" t="s">
        <v>257</v>
      </c>
      <c r="D31" s="131"/>
      <c r="E31" s="210">
        <v>1042</v>
      </c>
      <c r="F31" s="210">
        <v>938</v>
      </c>
      <c r="G31" s="461">
        <f t="shared" si="1"/>
        <v>90.019193857965448</v>
      </c>
    </row>
    <row r="32" spans="1:7" ht="14.1" customHeight="1" x14ac:dyDescent="0.25">
      <c r="A32" s="132"/>
      <c r="B32" s="222"/>
      <c r="C32" s="223" t="s">
        <v>262</v>
      </c>
      <c r="D32" s="131"/>
      <c r="E32" s="210">
        <v>182</v>
      </c>
      <c r="F32" s="210">
        <v>162</v>
      </c>
      <c r="G32" s="461">
        <f t="shared" si="1"/>
        <v>89.010989010989007</v>
      </c>
    </row>
    <row r="33" spans="1:7" ht="14.1" customHeight="1" x14ac:dyDescent="0.25">
      <c r="A33" s="257"/>
      <c r="B33" s="258" t="s">
        <v>49</v>
      </c>
      <c r="C33" s="263" t="s">
        <v>50</v>
      </c>
      <c r="D33" s="260" t="s">
        <v>36</v>
      </c>
      <c r="E33" s="264">
        <v>1392</v>
      </c>
      <c r="F33" s="264">
        <v>1374</v>
      </c>
      <c r="G33" s="262">
        <f t="shared" si="1"/>
        <v>98.706896551724142</v>
      </c>
    </row>
    <row r="34" spans="1:7" ht="14.1" customHeight="1" x14ac:dyDescent="0.25">
      <c r="A34" s="132"/>
      <c r="B34" s="222"/>
      <c r="C34" s="223" t="s">
        <v>257</v>
      </c>
      <c r="D34" s="131"/>
      <c r="E34" s="210">
        <v>890</v>
      </c>
      <c r="F34" s="210">
        <v>801</v>
      </c>
      <c r="G34" s="461">
        <f t="shared" si="1"/>
        <v>90</v>
      </c>
    </row>
    <row r="35" spans="1:7" ht="14.1" customHeight="1" x14ac:dyDescent="0.25">
      <c r="A35" s="132"/>
      <c r="B35" s="222"/>
      <c r="C35" s="223" t="s">
        <v>262</v>
      </c>
      <c r="D35" s="131"/>
      <c r="E35" s="210">
        <v>140</v>
      </c>
      <c r="F35" s="210">
        <v>122</v>
      </c>
      <c r="G35" s="461">
        <f t="shared" si="1"/>
        <v>87.142857142857139</v>
      </c>
    </row>
    <row r="36" spans="1:7" ht="14.1" customHeight="1" x14ac:dyDescent="0.25">
      <c r="A36" s="257"/>
      <c r="B36" s="258" t="s">
        <v>51</v>
      </c>
      <c r="C36" s="263" t="s">
        <v>52</v>
      </c>
      <c r="D36" s="260" t="s">
        <v>36</v>
      </c>
      <c r="E36" s="264">
        <v>1738</v>
      </c>
      <c r="F36" s="264">
        <v>1726</v>
      </c>
      <c r="G36" s="262">
        <f t="shared" si="1"/>
        <v>99.309551208285384</v>
      </c>
    </row>
    <row r="37" spans="1:7" ht="14.1" customHeight="1" x14ac:dyDescent="0.25">
      <c r="A37" s="132"/>
      <c r="B37" s="222"/>
      <c r="C37" s="223" t="s">
        <v>258</v>
      </c>
      <c r="D37" s="131"/>
      <c r="E37" s="210">
        <v>1210</v>
      </c>
      <c r="F37" s="210">
        <v>1089</v>
      </c>
      <c r="G37" s="461">
        <f t="shared" si="1"/>
        <v>90</v>
      </c>
    </row>
    <row r="38" spans="1:7" ht="14.1" customHeight="1" x14ac:dyDescent="0.25">
      <c r="A38" s="132"/>
      <c r="B38" s="222"/>
      <c r="C38" s="223" t="s">
        <v>262</v>
      </c>
      <c r="D38" s="131"/>
      <c r="E38" s="210">
        <v>93</v>
      </c>
      <c r="F38" s="210">
        <v>81</v>
      </c>
      <c r="G38" s="461">
        <f t="shared" si="1"/>
        <v>87.096774193548384</v>
      </c>
    </row>
    <row r="39" spans="1:7" ht="14.1" customHeight="1" x14ac:dyDescent="0.25">
      <c r="A39" s="257"/>
      <c r="B39" s="258" t="s">
        <v>53</v>
      </c>
      <c r="C39" s="263" t="s">
        <v>54</v>
      </c>
      <c r="D39" s="260" t="s">
        <v>36</v>
      </c>
      <c r="E39" s="264">
        <v>1404</v>
      </c>
      <c r="F39" s="264">
        <v>1408</v>
      </c>
      <c r="G39" s="262">
        <f t="shared" si="1"/>
        <v>100.28490028490029</v>
      </c>
    </row>
    <row r="40" spans="1:7" ht="14.1" customHeight="1" x14ac:dyDescent="0.25">
      <c r="A40" s="132"/>
      <c r="B40" s="222"/>
      <c r="C40" s="223" t="s">
        <v>258</v>
      </c>
      <c r="D40" s="131"/>
      <c r="E40" s="210">
        <v>685</v>
      </c>
      <c r="F40" s="210">
        <v>617</v>
      </c>
      <c r="G40" s="461">
        <f t="shared" ref="G40:G49" si="2">(F40*100)/E40</f>
        <v>90.072992700729927</v>
      </c>
    </row>
    <row r="41" spans="1:7" ht="14.1" customHeight="1" x14ac:dyDescent="0.25">
      <c r="A41" s="132"/>
      <c r="B41" s="222"/>
      <c r="C41" s="223" t="s">
        <v>262</v>
      </c>
      <c r="D41" s="131"/>
      <c r="E41" s="210">
        <v>430</v>
      </c>
      <c r="F41" s="210">
        <v>433</v>
      </c>
      <c r="G41" s="461">
        <f t="shared" si="2"/>
        <v>100.69767441860465</v>
      </c>
    </row>
    <row r="42" spans="1:7" ht="14.1" customHeight="1" x14ac:dyDescent="0.25">
      <c r="A42" s="257"/>
      <c r="B42" s="258" t="s">
        <v>55</v>
      </c>
      <c r="C42" s="263" t="s">
        <v>56</v>
      </c>
      <c r="D42" s="260" t="s">
        <v>36</v>
      </c>
      <c r="E42" s="264">
        <v>945</v>
      </c>
      <c r="F42" s="264">
        <v>939</v>
      </c>
      <c r="G42" s="262">
        <f t="shared" si="2"/>
        <v>99.365079365079367</v>
      </c>
    </row>
    <row r="43" spans="1:7" ht="14.1" customHeight="1" x14ac:dyDescent="0.25">
      <c r="A43" s="132"/>
      <c r="B43" s="222"/>
      <c r="C43" s="223" t="s">
        <v>257</v>
      </c>
      <c r="D43" s="131"/>
      <c r="E43" s="210">
        <v>537</v>
      </c>
      <c r="F43" s="210">
        <v>483</v>
      </c>
      <c r="G43" s="461">
        <f t="shared" si="2"/>
        <v>89.944134078212286</v>
      </c>
    </row>
    <row r="44" spans="1:7" ht="14.1" customHeight="1" x14ac:dyDescent="0.25">
      <c r="A44" s="132"/>
      <c r="B44" s="222"/>
      <c r="C44" s="223" t="s">
        <v>262</v>
      </c>
      <c r="D44" s="131"/>
      <c r="E44" s="210">
        <v>118</v>
      </c>
      <c r="F44" s="210">
        <v>112</v>
      </c>
      <c r="G44" s="461">
        <f t="shared" si="2"/>
        <v>94.915254237288138</v>
      </c>
    </row>
    <row r="45" spans="1:7" ht="14.1" customHeight="1" x14ac:dyDescent="0.25">
      <c r="A45" s="257"/>
      <c r="B45" s="258" t="s">
        <v>57</v>
      </c>
      <c r="C45" s="263" t="s">
        <v>58</v>
      </c>
      <c r="D45" s="260" t="s">
        <v>36</v>
      </c>
      <c r="E45" s="264">
        <v>1623</v>
      </c>
      <c r="F45" s="264">
        <v>1632</v>
      </c>
      <c r="G45" s="262">
        <f t="shared" si="2"/>
        <v>100.55452865064694</v>
      </c>
    </row>
    <row r="46" spans="1:7" ht="14.1" customHeight="1" x14ac:dyDescent="0.25">
      <c r="A46" s="132"/>
      <c r="B46" s="222"/>
      <c r="C46" s="223" t="s">
        <v>259</v>
      </c>
      <c r="D46" s="131"/>
      <c r="E46" s="210">
        <v>1087</v>
      </c>
      <c r="F46" s="210">
        <v>978</v>
      </c>
      <c r="G46" s="461">
        <f t="shared" si="2"/>
        <v>89.972401103955846</v>
      </c>
    </row>
    <row r="47" spans="1:7" ht="14.1" customHeight="1" x14ac:dyDescent="0.25">
      <c r="A47" s="132"/>
      <c r="B47" s="222"/>
      <c r="C47" s="223" t="s">
        <v>262</v>
      </c>
      <c r="D47" s="131"/>
      <c r="E47" s="210">
        <v>173</v>
      </c>
      <c r="F47" s="210">
        <v>182</v>
      </c>
      <c r="G47" s="461">
        <f t="shared" si="2"/>
        <v>105.20231213872832</v>
      </c>
    </row>
    <row r="48" spans="1:7" ht="14.1" customHeight="1" x14ac:dyDescent="0.25">
      <c r="A48" s="257"/>
      <c r="B48" s="258" t="s">
        <v>59</v>
      </c>
      <c r="C48" s="263" t="s">
        <v>60</v>
      </c>
      <c r="D48" s="260" t="s">
        <v>36</v>
      </c>
      <c r="E48" s="264">
        <v>1394</v>
      </c>
      <c r="F48" s="264">
        <v>1381</v>
      </c>
      <c r="G48" s="262">
        <f t="shared" si="2"/>
        <v>99.067431850789092</v>
      </c>
    </row>
    <row r="49" spans="1:7" ht="14.1" customHeight="1" x14ac:dyDescent="0.25">
      <c r="A49" s="132"/>
      <c r="B49" s="222"/>
      <c r="C49" s="223" t="s">
        <v>257</v>
      </c>
      <c r="D49" s="131"/>
      <c r="E49" s="210">
        <v>1019</v>
      </c>
      <c r="F49" s="210">
        <v>917</v>
      </c>
      <c r="G49" s="461">
        <f t="shared" si="2"/>
        <v>89.990186457311083</v>
      </c>
    </row>
    <row r="50" spans="1:7" ht="14.1" customHeight="1" thickBot="1" x14ac:dyDescent="0.3">
      <c r="A50" s="224"/>
      <c r="B50" s="225"/>
      <c r="C50" s="226" t="s">
        <v>262</v>
      </c>
      <c r="D50" s="227"/>
      <c r="E50" s="211">
        <v>85</v>
      </c>
      <c r="F50" s="211">
        <v>72</v>
      </c>
      <c r="G50" s="477">
        <f>(F50*100)/E50</f>
        <v>84.705882352941174</v>
      </c>
    </row>
    <row r="51" spans="1:7" ht="14.1" customHeight="1" x14ac:dyDescent="0.25">
      <c r="A51" s="228"/>
      <c r="B51" s="228"/>
      <c r="C51" s="229"/>
      <c r="D51" s="230"/>
      <c r="E51" s="231"/>
      <c r="F51" s="50"/>
      <c r="G51" s="33"/>
    </row>
    <row r="52" spans="1:7" ht="12" customHeight="1" thickBot="1" x14ac:dyDescent="0.3">
      <c r="A52" s="228"/>
      <c r="B52" s="228"/>
      <c r="C52" s="229"/>
      <c r="D52" s="230"/>
      <c r="E52" s="231"/>
      <c r="F52" s="50"/>
      <c r="G52" s="17" t="s">
        <v>322</v>
      </c>
    </row>
    <row r="53" spans="1:7" x14ac:dyDescent="0.25">
      <c r="A53" s="195" t="s">
        <v>1</v>
      </c>
      <c r="B53" s="196" t="s">
        <v>2</v>
      </c>
      <c r="C53" s="197" t="s">
        <v>3</v>
      </c>
      <c r="D53" s="198"/>
      <c r="E53" s="60" t="s">
        <v>4</v>
      </c>
      <c r="F53" s="60" t="s">
        <v>228</v>
      </c>
      <c r="G53" s="63"/>
    </row>
    <row r="54" spans="1:7" ht="14.25" customHeight="1" x14ac:dyDescent="0.25">
      <c r="A54" s="199" t="s">
        <v>5</v>
      </c>
      <c r="B54" s="200" t="s">
        <v>6</v>
      </c>
      <c r="C54" s="201" t="s">
        <v>7</v>
      </c>
      <c r="D54" s="202" t="s">
        <v>8</v>
      </c>
      <c r="E54" s="61" t="s">
        <v>255</v>
      </c>
      <c r="F54" s="61" t="s">
        <v>218</v>
      </c>
      <c r="G54" s="64" t="s">
        <v>337</v>
      </c>
    </row>
    <row r="55" spans="1:7" ht="13.5" customHeight="1" thickBot="1" x14ac:dyDescent="0.3">
      <c r="A55" s="203" t="s">
        <v>9</v>
      </c>
      <c r="B55" s="204" t="s">
        <v>10</v>
      </c>
      <c r="C55" s="205"/>
      <c r="D55" s="206"/>
      <c r="E55" s="62" t="s">
        <v>296</v>
      </c>
      <c r="F55" s="62" t="s">
        <v>336</v>
      </c>
      <c r="G55" s="478" t="s">
        <v>229</v>
      </c>
    </row>
    <row r="56" spans="1:7" ht="14.1" customHeight="1" x14ac:dyDescent="0.25">
      <c r="A56" s="266"/>
      <c r="B56" s="267" t="s">
        <v>61</v>
      </c>
      <c r="C56" s="268" t="s">
        <v>62</v>
      </c>
      <c r="D56" s="269" t="s">
        <v>36</v>
      </c>
      <c r="E56" s="261">
        <v>1013</v>
      </c>
      <c r="F56" s="261">
        <v>1008</v>
      </c>
      <c r="G56" s="270">
        <f t="shared" ref="G56:G98" si="3">(F56*100)/E56</f>
        <v>99.506416584402757</v>
      </c>
    </row>
    <row r="57" spans="1:7" ht="14.1" customHeight="1" x14ac:dyDescent="0.25">
      <c r="A57" s="132"/>
      <c r="B57" s="222"/>
      <c r="C57" s="223" t="s">
        <v>257</v>
      </c>
      <c r="D57" s="131"/>
      <c r="E57" s="210">
        <v>645</v>
      </c>
      <c r="F57" s="210">
        <v>581</v>
      </c>
      <c r="G57" s="455">
        <f t="shared" si="3"/>
        <v>90.077519379844958</v>
      </c>
    </row>
    <row r="58" spans="1:7" ht="14.1" customHeight="1" x14ac:dyDescent="0.25">
      <c r="A58" s="132"/>
      <c r="B58" s="222"/>
      <c r="C58" s="223" t="s">
        <v>262</v>
      </c>
      <c r="D58" s="131"/>
      <c r="E58" s="210">
        <v>79</v>
      </c>
      <c r="F58" s="210">
        <v>73</v>
      </c>
      <c r="G58" s="455">
        <f t="shared" si="3"/>
        <v>92.405063291139243</v>
      </c>
    </row>
    <row r="59" spans="1:7" ht="14.1" customHeight="1" x14ac:dyDescent="0.25">
      <c r="A59" s="257"/>
      <c r="B59" s="258" t="s">
        <v>63</v>
      </c>
      <c r="C59" s="263" t="s">
        <v>64</v>
      </c>
      <c r="D59" s="260" t="s">
        <v>36</v>
      </c>
      <c r="E59" s="264">
        <v>1751</v>
      </c>
      <c r="F59" s="264">
        <v>1744</v>
      </c>
      <c r="G59" s="270">
        <f t="shared" si="3"/>
        <v>99.600228440890916</v>
      </c>
    </row>
    <row r="60" spans="1:7" ht="14.1" customHeight="1" x14ac:dyDescent="0.25">
      <c r="A60" s="132"/>
      <c r="B60" s="222"/>
      <c r="C60" s="223" t="s">
        <v>257</v>
      </c>
      <c r="D60" s="131"/>
      <c r="E60" s="210">
        <v>972</v>
      </c>
      <c r="F60" s="210">
        <v>875</v>
      </c>
      <c r="G60" s="455">
        <f t="shared" si="3"/>
        <v>90.02057613168725</v>
      </c>
    </row>
    <row r="61" spans="1:7" ht="14.1" customHeight="1" x14ac:dyDescent="0.25">
      <c r="A61" s="132"/>
      <c r="B61" s="222"/>
      <c r="C61" s="223" t="s">
        <v>262</v>
      </c>
      <c r="D61" s="131"/>
      <c r="E61" s="210">
        <v>71</v>
      </c>
      <c r="F61" s="210">
        <v>65</v>
      </c>
      <c r="G61" s="455">
        <f t="shared" si="3"/>
        <v>91.549295774647888</v>
      </c>
    </row>
    <row r="62" spans="1:7" ht="14.1" customHeight="1" x14ac:dyDescent="0.25">
      <c r="A62" s="132"/>
      <c r="B62" s="222"/>
      <c r="C62" s="233" t="s">
        <v>247</v>
      </c>
      <c r="D62" s="131"/>
      <c r="E62" s="210">
        <v>200</v>
      </c>
      <c r="F62" s="210">
        <v>200</v>
      </c>
      <c r="G62" s="455">
        <f t="shared" si="3"/>
        <v>100</v>
      </c>
    </row>
    <row r="63" spans="1:7" ht="14.1" customHeight="1" x14ac:dyDescent="0.25">
      <c r="A63" s="257"/>
      <c r="B63" s="258" t="s">
        <v>65</v>
      </c>
      <c r="C63" s="263" t="s">
        <v>66</v>
      </c>
      <c r="D63" s="260" t="s">
        <v>36</v>
      </c>
      <c r="E63" s="264">
        <v>1404</v>
      </c>
      <c r="F63" s="264">
        <v>1393</v>
      </c>
      <c r="G63" s="270">
        <f t="shared" si="3"/>
        <v>99.21652421652422</v>
      </c>
    </row>
    <row r="64" spans="1:7" ht="14.1" customHeight="1" x14ac:dyDescent="0.25">
      <c r="A64" s="132"/>
      <c r="B64" s="222"/>
      <c r="C64" s="223" t="s">
        <v>257</v>
      </c>
      <c r="D64" s="131"/>
      <c r="E64" s="210">
        <v>940</v>
      </c>
      <c r="F64" s="210">
        <v>846</v>
      </c>
      <c r="G64" s="455">
        <f t="shared" si="3"/>
        <v>90</v>
      </c>
    </row>
    <row r="65" spans="1:7" ht="14.1" customHeight="1" x14ac:dyDescent="0.25">
      <c r="A65" s="132"/>
      <c r="B65" s="222"/>
      <c r="C65" s="223" t="s">
        <v>262</v>
      </c>
      <c r="D65" s="131"/>
      <c r="E65" s="210">
        <v>101</v>
      </c>
      <c r="F65" s="210">
        <v>90</v>
      </c>
      <c r="G65" s="455">
        <f t="shared" si="3"/>
        <v>89.10891089108911</v>
      </c>
    </row>
    <row r="66" spans="1:7" ht="14.1" customHeight="1" x14ac:dyDescent="0.25">
      <c r="A66" s="257"/>
      <c r="B66" s="258" t="s">
        <v>67</v>
      </c>
      <c r="C66" s="263" t="s">
        <v>68</v>
      </c>
      <c r="D66" s="260" t="s">
        <v>36</v>
      </c>
      <c r="E66" s="264">
        <v>1155</v>
      </c>
      <c r="F66" s="264">
        <v>1144</v>
      </c>
      <c r="G66" s="270">
        <f t="shared" si="3"/>
        <v>99.047619047619051</v>
      </c>
    </row>
    <row r="67" spans="1:7" ht="14.1" customHeight="1" x14ac:dyDescent="0.25">
      <c r="A67" s="132"/>
      <c r="B67" s="222"/>
      <c r="C67" s="223" t="s">
        <v>257</v>
      </c>
      <c r="D67" s="131"/>
      <c r="E67" s="210">
        <v>515</v>
      </c>
      <c r="F67" s="210">
        <v>463</v>
      </c>
      <c r="G67" s="455">
        <f t="shared" si="3"/>
        <v>89.902912621359221</v>
      </c>
    </row>
    <row r="68" spans="1:7" ht="14.1" customHeight="1" x14ac:dyDescent="0.25">
      <c r="A68" s="132"/>
      <c r="B68" s="222"/>
      <c r="C68" s="223" t="s">
        <v>247</v>
      </c>
      <c r="D68" s="131"/>
      <c r="E68" s="209">
        <v>250</v>
      </c>
      <c r="F68" s="209">
        <v>250</v>
      </c>
      <c r="G68" s="455">
        <f t="shared" si="3"/>
        <v>100</v>
      </c>
    </row>
    <row r="69" spans="1:7" ht="14.1" customHeight="1" x14ac:dyDescent="0.25">
      <c r="A69" s="132"/>
      <c r="B69" s="222"/>
      <c r="C69" s="223" t="s">
        <v>262</v>
      </c>
      <c r="D69" s="131"/>
      <c r="E69" s="208">
        <v>28</v>
      </c>
      <c r="F69" s="208">
        <v>16</v>
      </c>
      <c r="G69" s="455">
        <f t="shared" si="3"/>
        <v>57.142857142857146</v>
      </c>
    </row>
    <row r="70" spans="1:7" ht="14.1" customHeight="1" x14ac:dyDescent="0.25">
      <c r="A70" s="257"/>
      <c r="B70" s="258" t="s">
        <v>69</v>
      </c>
      <c r="C70" s="263" t="s">
        <v>70</v>
      </c>
      <c r="D70" s="260" t="s">
        <v>36</v>
      </c>
      <c r="E70" s="264">
        <v>2447</v>
      </c>
      <c r="F70" s="264">
        <v>2282</v>
      </c>
      <c r="G70" s="270">
        <f t="shared" si="3"/>
        <v>93.257049448304045</v>
      </c>
    </row>
    <row r="71" spans="1:7" ht="14.1" customHeight="1" x14ac:dyDescent="0.25">
      <c r="A71" s="132"/>
      <c r="B71" s="222"/>
      <c r="C71" s="223" t="s">
        <v>257</v>
      </c>
      <c r="D71" s="131"/>
      <c r="E71" s="210">
        <v>1072</v>
      </c>
      <c r="F71" s="210">
        <v>965</v>
      </c>
      <c r="G71" s="455">
        <f t="shared" si="3"/>
        <v>90.018656716417908</v>
      </c>
    </row>
    <row r="72" spans="1:7" ht="14.1" customHeight="1" x14ac:dyDescent="0.25">
      <c r="A72" s="132"/>
      <c r="B72" s="222"/>
      <c r="C72" s="223" t="s">
        <v>263</v>
      </c>
      <c r="D72" s="131"/>
      <c r="E72" s="210">
        <v>795</v>
      </c>
      <c r="F72" s="210">
        <v>630</v>
      </c>
      <c r="G72" s="455">
        <f t="shared" si="3"/>
        <v>79.245283018867923</v>
      </c>
    </row>
    <row r="73" spans="1:7" ht="14.1" customHeight="1" x14ac:dyDescent="0.25">
      <c r="A73" s="106" t="s">
        <v>32</v>
      </c>
      <c r="B73" s="234"/>
      <c r="C73" s="235" t="s">
        <v>71</v>
      </c>
      <c r="D73" s="236"/>
      <c r="E73" s="154">
        <f>E74+E77+E81+E84+E87+E92+E95+E107+E110+E113+E116+E120+E123+E126+E129</f>
        <v>83354</v>
      </c>
      <c r="F73" s="154">
        <f>F74+F77+F81+F84+F87+F92+F95+F107+F110+F113+F116+F120+F123+F126+F129</f>
        <v>81863</v>
      </c>
      <c r="G73" s="457">
        <f t="shared" si="3"/>
        <v>98.211243611584322</v>
      </c>
    </row>
    <row r="74" spans="1:7" ht="14.1" customHeight="1" x14ac:dyDescent="0.25">
      <c r="A74" s="271"/>
      <c r="B74" s="272" t="s">
        <v>72</v>
      </c>
      <c r="C74" s="273" t="s">
        <v>73</v>
      </c>
      <c r="D74" s="274" t="s">
        <v>74</v>
      </c>
      <c r="E74" s="275">
        <v>5908</v>
      </c>
      <c r="F74" s="275">
        <v>5923</v>
      </c>
      <c r="G74" s="270">
        <f t="shared" si="3"/>
        <v>100.25389302640488</v>
      </c>
    </row>
    <row r="75" spans="1:7" ht="14.1" customHeight="1" x14ac:dyDescent="0.25">
      <c r="A75" s="163"/>
      <c r="B75" s="237"/>
      <c r="C75" s="240" t="s">
        <v>259</v>
      </c>
      <c r="D75" s="241"/>
      <c r="E75" s="242">
        <v>2226</v>
      </c>
      <c r="F75" s="242">
        <v>2226</v>
      </c>
      <c r="G75" s="455">
        <f t="shared" si="3"/>
        <v>100</v>
      </c>
    </row>
    <row r="76" spans="1:7" ht="14.1" customHeight="1" x14ac:dyDescent="0.25">
      <c r="A76" s="163"/>
      <c r="B76" s="237"/>
      <c r="C76" s="223" t="s">
        <v>262</v>
      </c>
      <c r="D76" s="241"/>
      <c r="E76" s="242">
        <v>2630</v>
      </c>
      <c r="F76" s="242">
        <v>2651</v>
      </c>
      <c r="G76" s="455">
        <f t="shared" si="3"/>
        <v>100.79847908745248</v>
      </c>
    </row>
    <row r="77" spans="1:7" ht="14.1" customHeight="1" x14ac:dyDescent="0.25">
      <c r="A77" s="271"/>
      <c r="B77" s="272" t="s">
        <v>75</v>
      </c>
      <c r="C77" s="273" t="s">
        <v>76</v>
      </c>
      <c r="D77" s="274" t="s">
        <v>74</v>
      </c>
      <c r="E77" s="275">
        <v>3677</v>
      </c>
      <c r="F77" s="275">
        <v>3681</v>
      </c>
      <c r="G77" s="270">
        <f t="shared" si="3"/>
        <v>100.10878433505574</v>
      </c>
    </row>
    <row r="78" spans="1:7" ht="14.1" customHeight="1" x14ac:dyDescent="0.25">
      <c r="A78" s="163"/>
      <c r="B78" s="237"/>
      <c r="C78" s="240" t="s">
        <v>259</v>
      </c>
      <c r="D78" s="239"/>
      <c r="E78" s="242">
        <v>2213</v>
      </c>
      <c r="F78" s="242">
        <v>2213</v>
      </c>
      <c r="G78" s="455">
        <f t="shared" si="3"/>
        <v>100</v>
      </c>
    </row>
    <row r="79" spans="1:7" ht="14.1" customHeight="1" x14ac:dyDescent="0.25">
      <c r="A79" s="163"/>
      <c r="B79" s="237"/>
      <c r="C79" s="223" t="s">
        <v>341</v>
      </c>
      <c r="D79" s="239"/>
      <c r="E79" s="242">
        <v>0</v>
      </c>
      <c r="F79" s="242">
        <v>112</v>
      </c>
      <c r="G79" s="517" t="s">
        <v>354</v>
      </c>
    </row>
    <row r="80" spans="1:7" ht="14.1" customHeight="1" x14ac:dyDescent="0.25">
      <c r="A80" s="163"/>
      <c r="B80" s="237"/>
      <c r="C80" s="223" t="s">
        <v>262</v>
      </c>
      <c r="D80" s="239"/>
      <c r="E80" s="242">
        <v>230</v>
      </c>
      <c r="F80" s="242">
        <v>229</v>
      </c>
      <c r="G80" s="455">
        <f t="shared" si="3"/>
        <v>99.565217391304344</v>
      </c>
    </row>
    <row r="81" spans="1:7" ht="14.1" customHeight="1" x14ac:dyDescent="0.25">
      <c r="A81" s="271"/>
      <c r="B81" s="272" t="s">
        <v>77</v>
      </c>
      <c r="C81" s="273" t="s">
        <v>78</v>
      </c>
      <c r="D81" s="274" t="s">
        <v>74</v>
      </c>
      <c r="E81" s="275">
        <v>3629</v>
      </c>
      <c r="F81" s="275">
        <v>3646</v>
      </c>
      <c r="G81" s="270">
        <f t="shared" si="3"/>
        <v>100.46844860843207</v>
      </c>
    </row>
    <row r="82" spans="1:7" ht="14.1" customHeight="1" x14ac:dyDescent="0.25">
      <c r="A82" s="163"/>
      <c r="B82" s="237"/>
      <c r="C82" s="240" t="s">
        <v>259</v>
      </c>
      <c r="D82" s="239"/>
      <c r="E82" s="242">
        <v>2106</v>
      </c>
      <c r="F82" s="242">
        <v>2106</v>
      </c>
      <c r="G82" s="455">
        <f t="shared" si="3"/>
        <v>100</v>
      </c>
    </row>
    <row r="83" spans="1:7" ht="14.1" customHeight="1" x14ac:dyDescent="0.25">
      <c r="A83" s="163"/>
      <c r="B83" s="237"/>
      <c r="C83" s="223" t="s">
        <v>262</v>
      </c>
      <c r="D83" s="239"/>
      <c r="E83" s="242">
        <v>166</v>
      </c>
      <c r="F83" s="242">
        <v>196</v>
      </c>
      <c r="G83" s="455">
        <f t="shared" si="3"/>
        <v>118.07228915662651</v>
      </c>
    </row>
    <row r="84" spans="1:7" ht="14.1" customHeight="1" x14ac:dyDescent="0.25">
      <c r="A84" s="271"/>
      <c r="B84" s="272" t="s">
        <v>79</v>
      </c>
      <c r="C84" s="273" t="s">
        <v>80</v>
      </c>
      <c r="D84" s="274" t="s">
        <v>74</v>
      </c>
      <c r="E84" s="275">
        <v>4095</v>
      </c>
      <c r="F84" s="275">
        <v>3803</v>
      </c>
      <c r="G84" s="270">
        <f t="shared" si="3"/>
        <v>92.869352869352866</v>
      </c>
    </row>
    <row r="85" spans="1:7" ht="14.1" customHeight="1" x14ac:dyDescent="0.25">
      <c r="A85" s="163"/>
      <c r="B85" s="237"/>
      <c r="C85" s="240" t="s">
        <v>259</v>
      </c>
      <c r="D85" s="239"/>
      <c r="E85" s="242">
        <v>2389</v>
      </c>
      <c r="F85" s="242">
        <v>2389</v>
      </c>
      <c r="G85" s="455">
        <f t="shared" si="3"/>
        <v>100</v>
      </c>
    </row>
    <row r="86" spans="1:7" ht="14.1" customHeight="1" x14ac:dyDescent="0.25">
      <c r="A86" s="163"/>
      <c r="B86" s="237"/>
      <c r="C86" s="223" t="s">
        <v>262</v>
      </c>
      <c r="D86" s="239"/>
      <c r="E86" s="242">
        <v>734</v>
      </c>
      <c r="F86" s="242">
        <v>450</v>
      </c>
      <c r="G86" s="455">
        <f t="shared" si="3"/>
        <v>61.30790190735695</v>
      </c>
    </row>
    <row r="87" spans="1:7" ht="14.1" customHeight="1" x14ac:dyDescent="0.25">
      <c r="A87" s="271"/>
      <c r="B87" s="272" t="s">
        <v>81</v>
      </c>
      <c r="C87" s="273" t="s">
        <v>82</v>
      </c>
      <c r="D87" s="274" t="s">
        <v>74</v>
      </c>
      <c r="E87" s="275">
        <v>8021</v>
      </c>
      <c r="F87" s="275">
        <v>7279</v>
      </c>
      <c r="G87" s="270">
        <f t="shared" si="3"/>
        <v>90.74928313177908</v>
      </c>
    </row>
    <row r="88" spans="1:7" ht="14.1" customHeight="1" x14ac:dyDescent="0.25">
      <c r="A88" s="163"/>
      <c r="B88" s="237"/>
      <c r="C88" s="240" t="s">
        <v>259</v>
      </c>
      <c r="D88" s="239"/>
      <c r="E88" s="242">
        <v>3003</v>
      </c>
      <c r="F88" s="242">
        <v>3003</v>
      </c>
      <c r="G88" s="455">
        <f t="shared" si="3"/>
        <v>100</v>
      </c>
    </row>
    <row r="89" spans="1:7" ht="14.1" customHeight="1" x14ac:dyDescent="0.25">
      <c r="A89" s="163"/>
      <c r="B89" s="237"/>
      <c r="C89" s="223" t="s">
        <v>342</v>
      </c>
      <c r="D89" s="239"/>
      <c r="E89" s="242">
        <v>0</v>
      </c>
      <c r="F89" s="242">
        <v>400</v>
      </c>
      <c r="G89" s="517" t="s">
        <v>354</v>
      </c>
    </row>
    <row r="90" spans="1:7" ht="14.1" customHeight="1" x14ac:dyDescent="0.25">
      <c r="A90" s="243"/>
      <c r="B90" s="244"/>
      <c r="C90" s="223" t="s">
        <v>262</v>
      </c>
      <c r="D90" s="245"/>
      <c r="E90" s="242">
        <v>1000</v>
      </c>
      <c r="F90" s="242">
        <v>929</v>
      </c>
      <c r="G90" s="455">
        <f t="shared" si="3"/>
        <v>92.9</v>
      </c>
    </row>
    <row r="91" spans="1:7" ht="14.1" customHeight="1" x14ac:dyDescent="0.25">
      <c r="A91" s="243"/>
      <c r="B91" s="244"/>
      <c r="C91" s="223" t="s">
        <v>283</v>
      </c>
      <c r="D91" s="245"/>
      <c r="E91" s="242">
        <v>742</v>
      </c>
      <c r="F91" s="242">
        <v>600</v>
      </c>
      <c r="G91" s="455">
        <f t="shared" si="3"/>
        <v>80.862533692722366</v>
      </c>
    </row>
    <row r="92" spans="1:7" ht="14.1" customHeight="1" x14ac:dyDescent="0.25">
      <c r="A92" s="271"/>
      <c r="B92" s="272" t="s">
        <v>83</v>
      </c>
      <c r="C92" s="273" t="s">
        <v>84</v>
      </c>
      <c r="D92" s="274" t="s">
        <v>74</v>
      </c>
      <c r="E92" s="276">
        <v>3169</v>
      </c>
      <c r="F92" s="276">
        <v>3192</v>
      </c>
      <c r="G92" s="270">
        <f t="shared" si="3"/>
        <v>100.72578100347113</v>
      </c>
    </row>
    <row r="93" spans="1:7" ht="14.1" customHeight="1" x14ac:dyDescent="0.25">
      <c r="A93" s="163"/>
      <c r="B93" s="237"/>
      <c r="C93" s="240" t="s">
        <v>259</v>
      </c>
      <c r="D93" s="239"/>
      <c r="E93" s="242">
        <v>1753</v>
      </c>
      <c r="F93" s="242">
        <v>1753</v>
      </c>
      <c r="G93" s="455">
        <f t="shared" si="3"/>
        <v>100</v>
      </c>
    </row>
    <row r="94" spans="1:7" ht="14.1" customHeight="1" x14ac:dyDescent="0.25">
      <c r="A94" s="163"/>
      <c r="B94" s="237"/>
      <c r="C94" s="223" t="s">
        <v>262</v>
      </c>
      <c r="D94" s="239"/>
      <c r="E94" s="242">
        <v>783</v>
      </c>
      <c r="F94" s="242">
        <v>795</v>
      </c>
      <c r="G94" s="455">
        <f t="shared" si="3"/>
        <v>101.53256704980843</v>
      </c>
    </row>
    <row r="95" spans="1:7" ht="14.1" customHeight="1" x14ac:dyDescent="0.25">
      <c r="A95" s="271"/>
      <c r="B95" s="272" t="s">
        <v>85</v>
      </c>
      <c r="C95" s="273" t="s">
        <v>219</v>
      </c>
      <c r="D95" s="274" t="s">
        <v>74</v>
      </c>
      <c r="E95" s="275">
        <v>6464</v>
      </c>
      <c r="F95" s="275">
        <v>6401</v>
      </c>
      <c r="G95" s="270">
        <f t="shared" si="3"/>
        <v>99.025371287128706</v>
      </c>
    </row>
    <row r="96" spans="1:7" ht="14.1" customHeight="1" x14ac:dyDescent="0.25">
      <c r="A96" s="163"/>
      <c r="B96" s="237"/>
      <c r="C96" s="240" t="s">
        <v>259</v>
      </c>
      <c r="D96" s="239"/>
      <c r="E96" s="242">
        <v>3001</v>
      </c>
      <c r="F96" s="242">
        <v>3001</v>
      </c>
      <c r="G96" s="455">
        <f t="shared" si="3"/>
        <v>100</v>
      </c>
    </row>
    <row r="97" spans="1:7" ht="14.1" customHeight="1" x14ac:dyDescent="0.25">
      <c r="A97" s="469"/>
      <c r="B97" s="470"/>
      <c r="C97" s="471" t="s">
        <v>343</v>
      </c>
      <c r="D97" s="472"/>
      <c r="E97" s="464">
        <v>0</v>
      </c>
      <c r="F97" s="464">
        <v>183</v>
      </c>
      <c r="G97" s="535" t="s">
        <v>354</v>
      </c>
    </row>
    <row r="98" spans="1:7" ht="14.1" customHeight="1" thickBot="1" x14ac:dyDescent="0.3">
      <c r="A98" s="246"/>
      <c r="B98" s="247"/>
      <c r="C98" s="226" t="s">
        <v>262</v>
      </c>
      <c r="D98" s="248"/>
      <c r="E98" s="249">
        <v>1641</v>
      </c>
      <c r="F98" s="249">
        <v>1560</v>
      </c>
      <c r="G98" s="473">
        <f t="shared" si="3"/>
        <v>95.063985374771477</v>
      </c>
    </row>
    <row r="99" spans="1:7" ht="14.1" customHeight="1" x14ac:dyDescent="0.25">
      <c r="A99" s="526"/>
      <c r="B99" s="527"/>
      <c r="C99" s="528"/>
      <c r="D99" s="529"/>
      <c r="E99" s="530"/>
      <c r="F99" s="530"/>
      <c r="G99" s="531"/>
    </row>
    <row r="100" spans="1:7" ht="14.1" customHeight="1" x14ac:dyDescent="0.25">
      <c r="A100" s="526"/>
      <c r="B100" s="527"/>
      <c r="C100" s="528"/>
      <c r="D100" s="529"/>
      <c r="E100" s="530"/>
      <c r="F100" s="530"/>
      <c r="G100" s="531"/>
    </row>
    <row r="101" spans="1:7" ht="12.95" customHeight="1" x14ac:dyDescent="0.25">
      <c r="A101" s="250"/>
      <c r="B101" s="251"/>
      <c r="C101" s="229"/>
      <c r="D101" s="230"/>
      <c r="E101" s="252"/>
      <c r="F101" s="51"/>
      <c r="G101" s="33"/>
    </row>
    <row r="102" spans="1:7" ht="12.95" customHeight="1" x14ac:dyDescent="0.25">
      <c r="A102" s="250"/>
      <c r="B102" s="251"/>
      <c r="C102" s="229"/>
      <c r="D102" s="230"/>
      <c r="E102" s="252"/>
      <c r="F102" s="51"/>
      <c r="G102" s="33"/>
    </row>
    <row r="103" spans="1:7" ht="12.95" customHeight="1" thickBot="1" x14ac:dyDescent="0.3">
      <c r="A103" s="228"/>
      <c r="B103" s="228"/>
      <c r="C103" s="229"/>
      <c r="D103" s="230"/>
      <c r="E103" s="231"/>
      <c r="F103" s="50"/>
      <c r="G103" s="17" t="s">
        <v>323</v>
      </c>
    </row>
    <row r="104" spans="1:7" ht="12.95" customHeight="1" x14ac:dyDescent="0.25">
      <c r="A104" s="195" t="s">
        <v>1</v>
      </c>
      <c r="B104" s="196" t="s">
        <v>2</v>
      </c>
      <c r="C104" s="197" t="s">
        <v>3</v>
      </c>
      <c r="D104" s="198"/>
      <c r="E104" s="60" t="s">
        <v>4</v>
      </c>
      <c r="F104" s="60" t="s">
        <v>228</v>
      </c>
      <c r="G104" s="63"/>
    </row>
    <row r="105" spans="1:7" ht="12.95" customHeight="1" x14ac:dyDescent="0.25">
      <c r="A105" s="199" t="s">
        <v>5</v>
      </c>
      <c r="B105" s="200" t="s">
        <v>6</v>
      </c>
      <c r="C105" s="201" t="s">
        <v>7</v>
      </c>
      <c r="D105" s="202" t="s">
        <v>8</v>
      </c>
      <c r="E105" s="61" t="s">
        <v>255</v>
      </c>
      <c r="F105" s="61" t="s">
        <v>218</v>
      </c>
      <c r="G105" s="64" t="s">
        <v>337</v>
      </c>
    </row>
    <row r="106" spans="1:7" ht="12.95" customHeight="1" thickBot="1" x14ac:dyDescent="0.3">
      <c r="A106" s="203" t="s">
        <v>9</v>
      </c>
      <c r="B106" s="204" t="s">
        <v>10</v>
      </c>
      <c r="C106" s="205"/>
      <c r="D106" s="206"/>
      <c r="E106" s="62" t="s">
        <v>296</v>
      </c>
      <c r="F106" s="62" t="s">
        <v>336</v>
      </c>
      <c r="G106" s="64" t="s">
        <v>229</v>
      </c>
    </row>
    <row r="107" spans="1:7" ht="14.1" customHeight="1" x14ac:dyDescent="0.25">
      <c r="A107" s="277"/>
      <c r="B107" s="278" t="s">
        <v>86</v>
      </c>
      <c r="C107" s="279" t="s">
        <v>87</v>
      </c>
      <c r="D107" s="280" t="s">
        <v>74</v>
      </c>
      <c r="E107" s="276">
        <v>4408</v>
      </c>
      <c r="F107" s="276">
        <v>4316</v>
      </c>
      <c r="G107" s="549">
        <f t="shared" ref="G107:G131" si="4">(F107*100)/E107</f>
        <v>97.912885662431947</v>
      </c>
    </row>
    <row r="108" spans="1:7" ht="14.25" customHeight="1" x14ac:dyDescent="0.25">
      <c r="A108" s="163"/>
      <c r="B108" s="237"/>
      <c r="C108" s="240" t="s">
        <v>259</v>
      </c>
      <c r="D108" s="239"/>
      <c r="E108" s="242">
        <v>2322</v>
      </c>
      <c r="F108" s="242">
        <v>2322</v>
      </c>
      <c r="G108" s="455">
        <f t="shared" si="4"/>
        <v>100</v>
      </c>
    </row>
    <row r="109" spans="1:7" ht="14.1" customHeight="1" x14ac:dyDescent="0.25">
      <c r="A109" s="163"/>
      <c r="B109" s="237"/>
      <c r="C109" s="223" t="s">
        <v>262</v>
      </c>
      <c r="D109" s="239"/>
      <c r="E109" s="242">
        <v>370</v>
      </c>
      <c r="F109" s="242">
        <v>316</v>
      </c>
      <c r="G109" s="455">
        <f t="shared" si="4"/>
        <v>85.405405405405403</v>
      </c>
    </row>
    <row r="110" spans="1:7" ht="14.1" customHeight="1" x14ac:dyDescent="0.25">
      <c r="A110" s="281"/>
      <c r="B110" s="282" t="s">
        <v>88</v>
      </c>
      <c r="C110" s="283" t="s">
        <v>89</v>
      </c>
      <c r="D110" s="284" t="s">
        <v>74</v>
      </c>
      <c r="E110" s="275">
        <v>5865</v>
      </c>
      <c r="F110" s="275">
        <v>5738</v>
      </c>
      <c r="G110" s="270">
        <f t="shared" si="4"/>
        <v>97.834612105711855</v>
      </c>
    </row>
    <row r="111" spans="1:7" ht="14.1" customHeight="1" x14ac:dyDescent="0.25">
      <c r="A111" s="163"/>
      <c r="B111" s="237"/>
      <c r="C111" s="240" t="s">
        <v>259</v>
      </c>
      <c r="D111" s="239"/>
      <c r="E111" s="242">
        <v>2764</v>
      </c>
      <c r="F111" s="242">
        <v>2764</v>
      </c>
      <c r="G111" s="455">
        <f t="shared" si="4"/>
        <v>100</v>
      </c>
    </row>
    <row r="112" spans="1:7" ht="14.1" customHeight="1" x14ac:dyDescent="0.25">
      <c r="A112" s="163"/>
      <c r="B112" s="237"/>
      <c r="C112" s="223" t="s">
        <v>262</v>
      </c>
      <c r="D112" s="239"/>
      <c r="E112" s="242">
        <v>1783</v>
      </c>
      <c r="F112" s="242">
        <v>1689</v>
      </c>
      <c r="G112" s="455">
        <f t="shared" si="4"/>
        <v>94.727986539540098</v>
      </c>
    </row>
    <row r="113" spans="1:7" ht="14.1" customHeight="1" x14ac:dyDescent="0.25">
      <c r="A113" s="281"/>
      <c r="B113" s="282" t="s">
        <v>90</v>
      </c>
      <c r="C113" s="283" t="s">
        <v>91</v>
      </c>
      <c r="D113" s="284" t="s">
        <v>74</v>
      </c>
      <c r="E113" s="275">
        <v>3973</v>
      </c>
      <c r="F113" s="275">
        <v>4038</v>
      </c>
      <c r="G113" s="270">
        <f t="shared" si="4"/>
        <v>101.6360432922225</v>
      </c>
    </row>
    <row r="114" spans="1:7" ht="14.1" customHeight="1" x14ac:dyDescent="0.25">
      <c r="A114" s="163"/>
      <c r="B114" s="237"/>
      <c r="C114" s="240" t="s">
        <v>259</v>
      </c>
      <c r="D114" s="239"/>
      <c r="E114" s="242">
        <v>2436</v>
      </c>
      <c r="F114" s="242">
        <v>2436</v>
      </c>
      <c r="G114" s="455">
        <f t="shared" si="4"/>
        <v>100</v>
      </c>
    </row>
    <row r="115" spans="1:7" ht="14.1" customHeight="1" x14ac:dyDescent="0.25">
      <c r="A115" s="163"/>
      <c r="B115" s="237"/>
      <c r="C115" s="223" t="s">
        <v>262</v>
      </c>
      <c r="D115" s="239"/>
      <c r="E115" s="242">
        <v>464</v>
      </c>
      <c r="F115" s="242">
        <v>493</v>
      </c>
      <c r="G115" s="455">
        <f t="shared" si="4"/>
        <v>106.25</v>
      </c>
    </row>
    <row r="116" spans="1:7" ht="14.1" customHeight="1" x14ac:dyDescent="0.25">
      <c r="A116" s="281"/>
      <c r="B116" s="282" t="s">
        <v>92</v>
      </c>
      <c r="C116" s="283" t="s">
        <v>93</v>
      </c>
      <c r="D116" s="284" t="s">
        <v>74</v>
      </c>
      <c r="E116" s="275">
        <v>6602</v>
      </c>
      <c r="F116" s="275">
        <v>6445</v>
      </c>
      <c r="G116" s="270">
        <f t="shared" si="4"/>
        <v>97.621932747652224</v>
      </c>
    </row>
    <row r="117" spans="1:7" ht="14.1" customHeight="1" x14ac:dyDescent="0.25">
      <c r="A117" s="163"/>
      <c r="B117" s="237"/>
      <c r="C117" s="240" t="s">
        <v>259</v>
      </c>
      <c r="D117" s="239"/>
      <c r="E117" s="242">
        <v>3239</v>
      </c>
      <c r="F117" s="242">
        <v>3239</v>
      </c>
      <c r="G117" s="455">
        <f t="shared" si="4"/>
        <v>100</v>
      </c>
    </row>
    <row r="118" spans="1:7" ht="14.1" customHeight="1" x14ac:dyDescent="0.25">
      <c r="A118" s="163"/>
      <c r="B118" s="237"/>
      <c r="C118" s="223" t="s">
        <v>246</v>
      </c>
      <c r="D118" s="239"/>
      <c r="E118" s="242">
        <v>300</v>
      </c>
      <c r="F118" s="242">
        <v>300</v>
      </c>
      <c r="G118" s="455">
        <f t="shared" si="4"/>
        <v>100</v>
      </c>
    </row>
    <row r="119" spans="1:7" ht="14.1" customHeight="1" x14ac:dyDescent="0.25">
      <c r="A119" s="163"/>
      <c r="B119" s="237"/>
      <c r="C119" s="223" t="s">
        <v>263</v>
      </c>
      <c r="D119" s="239"/>
      <c r="E119" s="242">
        <v>1143</v>
      </c>
      <c r="F119" s="242">
        <v>957</v>
      </c>
      <c r="G119" s="455">
        <f t="shared" si="4"/>
        <v>83.727034120734913</v>
      </c>
    </row>
    <row r="120" spans="1:7" ht="14.1" customHeight="1" x14ac:dyDescent="0.25">
      <c r="A120" s="281"/>
      <c r="B120" s="282" t="s">
        <v>94</v>
      </c>
      <c r="C120" s="283" t="s">
        <v>95</v>
      </c>
      <c r="D120" s="284" t="s">
        <v>74</v>
      </c>
      <c r="E120" s="275">
        <v>5877</v>
      </c>
      <c r="F120" s="275">
        <v>5943</v>
      </c>
      <c r="G120" s="270">
        <f t="shared" si="4"/>
        <v>101.12302194997447</v>
      </c>
    </row>
    <row r="121" spans="1:7" ht="14.1" customHeight="1" x14ac:dyDescent="0.25">
      <c r="A121" s="163"/>
      <c r="B121" s="237"/>
      <c r="C121" s="240" t="s">
        <v>259</v>
      </c>
      <c r="D121" s="239"/>
      <c r="E121" s="242">
        <v>1790</v>
      </c>
      <c r="F121" s="242">
        <v>1790</v>
      </c>
      <c r="G121" s="455">
        <f t="shared" si="4"/>
        <v>100</v>
      </c>
    </row>
    <row r="122" spans="1:7" ht="14.1" customHeight="1" x14ac:dyDescent="0.25">
      <c r="A122" s="163"/>
      <c r="B122" s="237"/>
      <c r="C122" s="223" t="s">
        <v>262</v>
      </c>
      <c r="D122" s="239"/>
      <c r="E122" s="242">
        <v>2753</v>
      </c>
      <c r="F122" s="242">
        <v>2835</v>
      </c>
      <c r="G122" s="455">
        <f t="shared" si="4"/>
        <v>102.97856883399928</v>
      </c>
    </row>
    <row r="123" spans="1:7" ht="14.1" customHeight="1" x14ac:dyDescent="0.25">
      <c r="A123" s="281"/>
      <c r="B123" s="282" t="s">
        <v>96</v>
      </c>
      <c r="C123" s="283" t="s">
        <v>97</v>
      </c>
      <c r="D123" s="284" t="s">
        <v>74</v>
      </c>
      <c r="E123" s="275">
        <v>8526</v>
      </c>
      <c r="F123" s="275">
        <v>8492</v>
      </c>
      <c r="G123" s="270">
        <f t="shared" si="4"/>
        <v>99.60121979826414</v>
      </c>
    </row>
    <row r="124" spans="1:7" ht="14.1" customHeight="1" x14ac:dyDescent="0.25">
      <c r="A124" s="163"/>
      <c r="B124" s="237"/>
      <c r="C124" s="240" t="s">
        <v>259</v>
      </c>
      <c r="D124" s="239"/>
      <c r="E124" s="242">
        <v>4081</v>
      </c>
      <c r="F124" s="242">
        <v>4081</v>
      </c>
      <c r="G124" s="455">
        <f t="shared" si="4"/>
        <v>100</v>
      </c>
    </row>
    <row r="125" spans="1:7" ht="14.1" customHeight="1" x14ac:dyDescent="0.25">
      <c r="A125" s="163"/>
      <c r="B125" s="237"/>
      <c r="C125" s="223" t="s">
        <v>262</v>
      </c>
      <c r="D125" s="239"/>
      <c r="E125" s="242">
        <v>2653</v>
      </c>
      <c r="F125" s="242">
        <v>2637</v>
      </c>
      <c r="G125" s="455">
        <f t="shared" si="4"/>
        <v>99.396909159442146</v>
      </c>
    </row>
    <row r="126" spans="1:7" ht="14.1" customHeight="1" x14ac:dyDescent="0.25">
      <c r="A126" s="281"/>
      <c r="B126" s="282" t="s">
        <v>98</v>
      </c>
      <c r="C126" s="283" t="s">
        <v>99</v>
      </c>
      <c r="D126" s="284" t="s">
        <v>74</v>
      </c>
      <c r="E126" s="275">
        <v>6278</v>
      </c>
      <c r="F126" s="275">
        <v>6377</v>
      </c>
      <c r="G126" s="270">
        <f t="shared" si="4"/>
        <v>101.57693532972284</v>
      </c>
    </row>
    <row r="127" spans="1:7" ht="14.1" customHeight="1" x14ac:dyDescent="0.25">
      <c r="A127" s="163"/>
      <c r="B127" s="237"/>
      <c r="C127" s="240" t="s">
        <v>259</v>
      </c>
      <c r="D127" s="239"/>
      <c r="E127" s="242">
        <v>3500</v>
      </c>
      <c r="F127" s="242">
        <v>3500</v>
      </c>
      <c r="G127" s="455">
        <f t="shared" si="4"/>
        <v>100</v>
      </c>
    </row>
    <row r="128" spans="1:7" ht="14.1" customHeight="1" x14ac:dyDescent="0.25">
      <c r="A128" s="163"/>
      <c r="B128" s="237"/>
      <c r="C128" s="223" t="s">
        <v>262</v>
      </c>
      <c r="D128" s="239"/>
      <c r="E128" s="242">
        <v>619</v>
      </c>
      <c r="F128" s="242">
        <v>667</v>
      </c>
      <c r="G128" s="455">
        <f t="shared" si="4"/>
        <v>107.75444264943457</v>
      </c>
    </row>
    <row r="129" spans="1:7" ht="14.1" customHeight="1" x14ac:dyDescent="0.25">
      <c r="A129" s="281"/>
      <c r="B129" s="282" t="s">
        <v>100</v>
      </c>
      <c r="C129" s="283" t="s">
        <v>101</v>
      </c>
      <c r="D129" s="284" t="s">
        <v>74</v>
      </c>
      <c r="E129" s="276">
        <v>6862</v>
      </c>
      <c r="F129" s="276">
        <v>6589</v>
      </c>
      <c r="G129" s="270">
        <f t="shared" si="4"/>
        <v>96.021568055960358</v>
      </c>
    </row>
    <row r="130" spans="1:7" ht="14.1" customHeight="1" x14ac:dyDescent="0.25">
      <c r="A130" s="163"/>
      <c r="B130" s="237"/>
      <c r="C130" s="240" t="s">
        <v>259</v>
      </c>
      <c r="D130" s="239"/>
      <c r="E130" s="242">
        <v>3736</v>
      </c>
      <c r="F130" s="242">
        <v>3736</v>
      </c>
      <c r="G130" s="455">
        <f t="shared" si="4"/>
        <v>100</v>
      </c>
    </row>
    <row r="131" spans="1:7" ht="14.1" customHeight="1" thickBot="1" x14ac:dyDescent="0.3">
      <c r="A131" s="246"/>
      <c r="B131" s="247"/>
      <c r="C131" s="226" t="s">
        <v>262</v>
      </c>
      <c r="D131" s="248"/>
      <c r="E131" s="249">
        <v>825</v>
      </c>
      <c r="F131" s="249">
        <v>640</v>
      </c>
      <c r="G131" s="473">
        <f t="shared" si="4"/>
        <v>77.575757575757578</v>
      </c>
    </row>
    <row r="132" spans="1:7" ht="14.1" customHeight="1" x14ac:dyDescent="0.25">
      <c r="A132" s="250"/>
      <c r="B132" s="251"/>
      <c r="C132" s="229"/>
      <c r="D132" s="230"/>
      <c r="E132" s="252"/>
      <c r="F132" s="51"/>
      <c r="G132" s="33"/>
    </row>
    <row r="133" spans="1:7" ht="12.95" customHeight="1" x14ac:dyDescent="0.25">
      <c r="A133" s="250"/>
      <c r="B133" s="251"/>
      <c r="C133" s="229"/>
      <c r="D133" s="230"/>
      <c r="E133" s="252"/>
      <c r="F133" s="51"/>
      <c r="G133" s="33"/>
    </row>
    <row r="134" spans="1:7" ht="12.95" customHeight="1" x14ac:dyDescent="0.25">
      <c r="A134" s="250"/>
      <c r="B134" s="251"/>
      <c r="C134" s="229"/>
      <c r="D134" s="230"/>
      <c r="E134" s="252"/>
      <c r="F134" s="51"/>
      <c r="G134" s="33"/>
    </row>
    <row r="135" spans="1:7" ht="12.95" customHeight="1" x14ac:dyDescent="0.25">
      <c r="A135" s="250"/>
      <c r="B135" s="251"/>
      <c r="C135" s="229"/>
      <c r="D135" s="230"/>
      <c r="E135" s="252"/>
      <c r="F135" s="51"/>
      <c r="G135" s="33"/>
    </row>
    <row r="136" spans="1:7" ht="12.95" customHeight="1" x14ac:dyDescent="0.25">
      <c r="A136" s="250"/>
      <c r="B136" s="251"/>
      <c r="C136" s="229"/>
      <c r="D136" s="230"/>
      <c r="E136" s="252"/>
      <c r="F136" s="51"/>
      <c r="G136" s="33"/>
    </row>
    <row r="137" spans="1:7" ht="12.95" customHeight="1" x14ac:dyDescent="0.25">
      <c r="A137" s="250"/>
      <c r="B137" s="251"/>
      <c r="C137" s="229"/>
      <c r="D137" s="230"/>
      <c r="E137" s="252"/>
      <c r="F137" s="51"/>
      <c r="G137" s="33"/>
    </row>
    <row r="138" spans="1:7" ht="12.95" customHeight="1" x14ac:dyDescent="0.25">
      <c r="A138" s="250"/>
      <c r="B138" s="251"/>
      <c r="C138" s="229"/>
      <c r="D138" s="230"/>
      <c r="E138" s="252"/>
      <c r="F138" s="51"/>
      <c r="G138" s="33"/>
    </row>
    <row r="139" spans="1:7" ht="12.95" customHeight="1" x14ac:dyDescent="0.25">
      <c r="A139" s="250"/>
      <c r="B139" s="251"/>
      <c r="C139" s="229"/>
      <c r="D139" s="230"/>
      <c r="E139" s="252"/>
      <c r="F139" s="51"/>
      <c r="G139" s="33"/>
    </row>
    <row r="140" spans="1:7" ht="12.95" customHeight="1" x14ac:dyDescent="0.25">
      <c r="A140" s="250"/>
      <c r="B140" s="251"/>
      <c r="C140" s="229"/>
      <c r="D140" s="230"/>
      <c r="E140" s="252"/>
      <c r="F140" s="51"/>
      <c r="G140" s="33"/>
    </row>
    <row r="141" spans="1:7" ht="12.95" customHeight="1" x14ac:dyDescent="0.25">
      <c r="A141" s="250"/>
      <c r="B141" s="251"/>
      <c r="C141" s="229"/>
      <c r="D141" s="230"/>
      <c r="E141" s="252"/>
      <c r="F141" s="51"/>
      <c r="G141" s="33"/>
    </row>
    <row r="142" spans="1:7" ht="12.95" customHeight="1" x14ac:dyDescent="0.25">
      <c r="A142" s="250"/>
      <c r="B142" s="251"/>
      <c r="C142" s="229"/>
      <c r="D142" s="230"/>
      <c r="E142" s="252"/>
      <c r="F142" s="51"/>
      <c r="G142" s="33"/>
    </row>
    <row r="143" spans="1:7" ht="12.95" customHeight="1" x14ac:dyDescent="0.25">
      <c r="A143" s="250"/>
      <c r="B143" s="251"/>
      <c r="C143" s="229"/>
      <c r="D143" s="230"/>
      <c r="E143" s="252"/>
      <c r="F143" s="51"/>
      <c r="G143" s="33"/>
    </row>
    <row r="144" spans="1:7" ht="12.95" customHeight="1" x14ac:dyDescent="0.25">
      <c r="A144" s="250"/>
      <c r="B144" s="251"/>
      <c r="C144" s="229"/>
      <c r="D144" s="230"/>
      <c r="E144" s="252"/>
      <c r="F144" s="51"/>
      <c r="G144" s="33"/>
    </row>
    <row r="145" spans="1:7" ht="12.95" customHeight="1" x14ac:dyDescent="0.25">
      <c r="A145" s="250"/>
      <c r="B145" s="251"/>
      <c r="C145" s="229"/>
      <c r="D145" s="230"/>
      <c r="E145" s="252"/>
      <c r="F145" s="51"/>
      <c r="G145" s="33"/>
    </row>
    <row r="146" spans="1:7" ht="12.95" customHeight="1" x14ac:dyDescent="0.25">
      <c r="A146" s="250"/>
      <c r="B146" s="251"/>
      <c r="C146" s="229"/>
      <c r="D146" s="230"/>
      <c r="E146" s="252"/>
      <c r="F146" s="51"/>
      <c r="G146" s="33"/>
    </row>
    <row r="147" spans="1:7" ht="12.95" customHeight="1" x14ac:dyDescent="0.25">
      <c r="A147" s="250"/>
      <c r="B147" s="251"/>
      <c r="C147" s="229"/>
      <c r="D147" s="230"/>
      <c r="E147" s="252"/>
      <c r="F147" s="51"/>
      <c r="G147" s="33"/>
    </row>
    <row r="148" spans="1:7" ht="12.95" customHeight="1" x14ac:dyDescent="0.25">
      <c r="A148" s="250"/>
      <c r="B148" s="251"/>
      <c r="C148" s="229"/>
      <c r="D148" s="230"/>
      <c r="E148" s="252"/>
      <c r="F148" s="51"/>
      <c r="G148" s="33"/>
    </row>
    <row r="149" spans="1:7" ht="12.95" customHeight="1" x14ac:dyDescent="0.25">
      <c r="A149" s="250"/>
      <c r="B149" s="251"/>
      <c r="C149" s="229"/>
      <c r="D149" s="230"/>
      <c r="E149" s="252"/>
      <c r="F149" s="51"/>
      <c r="G149" s="33"/>
    </row>
    <row r="150" spans="1:7" ht="12.95" customHeight="1" x14ac:dyDescent="0.25">
      <c r="A150" s="250"/>
      <c r="B150" s="251"/>
      <c r="C150" s="229"/>
      <c r="D150" s="230"/>
      <c r="E150" s="252"/>
      <c r="F150" s="51"/>
      <c r="G150" s="33"/>
    </row>
    <row r="151" spans="1:7" ht="12.95" customHeight="1" x14ac:dyDescent="0.25">
      <c r="A151" s="250"/>
      <c r="B151" s="251"/>
      <c r="C151" s="229"/>
      <c r="D151" s="230"/>
      <c r="E151" s="252"/>
      <c r="F151" s="51"/>
      <c r="G151" s="33"/>
    </row>
    <row r="152" spans="1:7" ht="12.95" customHeight="1" x14ac:dyDescent="0.25">
      <c r="A152" s="250"/>
      <c r="B152" s="251"/>
      <c r="C152" s="229"/>
      <c r="D152" s="230"/>
      <c r="E152" s="252"/>
      <c r="F152" s="51"/>
      <c r="G152" s="33"/>
    </row>
    <row r="153" spans="1:7" ht="12.95" customHeight="1" x14ac:dyDescent="0.25">
      <c r="A153" s="250"/>
      <c r="B153" s="251"/>
      <c r="C153" s="229"/>
      <c r="D153" s="230"/>
      <c r="E153" s="252"/>
      <c r="F153" s="51"/>
      <c r="G153" s="33"/>
    </row>
    <row r="154" spans="1:7" ht="12.95" customHeight="1" x14ac:dyDescent="0.25">
      <c r="A154" s="250"/>
      <c r="B154" s="251"/>
      <c r="C154" s="229"/>
      <c r="D154" s="230"/>
      <c r="E154" s="252"/>
      <c r="F154" s="51"/>
      <c r="G154" s="33"/>
    </row>
    <row r="155" spans="1:7" ht="12.95" customHeight="1" x14ac:dyDescent="0.25">
      <c r="A155" s="250"/>
      <c r="B155" s="251"/>
      <c r="C155" s="229"/>
      <c r="D155" s="230"/>
      <c r="E155" s="252"/>
      <c r="F155" s="51"/>
      <c r="G155" s="33"/>
    </row>
    <row r="156" spans="1:7" ht="16.5" customHeight="1" thickBot="1" x14ac:dyDescent="0.3">
      <c r="A156" s="250"/>
      <c r="B156" s="251"/>
      <c r="C156" s="229"/>
      <c r="D156" s="230"/>
      <c r="E156" s="230"/>
      <c r="F156" s="49"/>
      <c r="G156" s="17" t="s">
        <v>324</v>
      </c>
    </row>
    <row r="157" spans="1:7" ht="12.75" customHeight="1" x14ac:dyDescent="0.25">
      <c r="A157" s="195" t="s">
        <v>1</v>
      </c>
      <c r="B157" s="196" t="s">
        <v>2</v>
      </c>
      <c r="C157" s="197" t="s">
        <v>3</v>
      </c>
      <c r="D157" s="198"/>
      <c r="E157" s="60" t="s">
        <v>4</v>
      </c>
      <c r="F157" s="60" t="s">
        <v>228</v>
      </c>
      <c r="G157" s="63"/>
    </row>
    <row r="158" spans="1:7" ht="12.75" customHeight="1" x14ac:dyDescent="0.25">
      <c r="A158" s="199" t="s">
        <v>5</v>
      </c>
      <c r="B158" s="200" t="s">
        <v>6</v>
      </c>
      <c r="C158" s="201" t="s">
        <v>7</v>
      </c>
      <c r="D158" s="202" t="s">
        <v>8</v>
      </c>
      <c r="E158" s="61" t="s">
        <v>255</v>
      </c>
      <c r="F158" s="61" t="s">
        <v>218</v>
      </c>
      <c r="G158" s="64" t="s">
        <v>337</v>
      </c>
    </row>
    <row r="159" spans="1:7" ht="15" customHeight="1" thickBot="1" x14ac:dyDescent="0.3">
      <c r="A159" s="203" t="s">
        <v>9</v>
      </c>
      <c r="B159" s="204" t="s">
        <v>10</v>
      </c>
      <c r="C159" s="205"/>
      <c r="D159" s="206"/>
      <c r="E159" s="62" t="s">
        <v>296</v>
      </c>
      <c r="F159" s="62" t="s">
        <v>336</v>
      </c>
      <c r="G159" s="65" t="s">
        <v>229</v>
      </c>
    </row>
    <row r="160" spans="1:7" ht="14.1" customHeight="1" x14ac:dyDescent="0.25">
      <c r="A160" s="155"/>
      <c r="B160" s="156"/>
      <c r="C160" s="157" t="s">
        <v>102</v>
      </c>
      <c r="D160" s="158" t="s">
        <v>74</v>
      </c>
      <c r="E160" s="159">
        <f>SUM(E161:E163)</f>
        <v>400</v>
      </c>
      <c r="F160" s="159">
        <f>SUM(F161:F163)</f>
        <v>400</v>
      </c>
      <c r="G160" s="475">
        <f t="shared" ref="G160:G175" si="5">(F160*100)/E160</f>
        <v>100</v>
      </c>
    </row>
    <row r="161" spans="1:7" ht="14.1" customHeight="1" x14ac:dyDescent="0.25">
      <c r="A161" s="155"/>
      <c r="B161" s="156"/>
      <c r="C161" s="160"/>
      <c r="D161" s="161" t="s">
        <v>102</v>
      </c>
      <c r="E161" s="162">
        <v>100</v>
      </c>
      <c r="F161" s="162">
        <v>100</v>
      </c>
      <c r="G161" s="455">
        <f t="shared" si="5"/>
        <v>100</v>
      </c>
    </row>
    <row r="162" spans="1:7" ht="14.1" customHeight="1" x14ac:dyDescent="0.25">
      <c r="A162" s="155"/>
      <c r="B162" s="156"/>
      <c r="C162" s="160"/>
      <c r="D162" s="161" t="s">
        <v>274</v>
      </c>
      <c r="E162" s="162">
        <v>100</v>
      </c>
      <c r="F162" s="162">
        <v>100</v>
      </c>
      <c r="G162" s="455">
        <f t="shared" si="5"/>
        <v>100</v>
      </c>
    </row>
    <row r="163" spans="1:7" ht="14.1" customHeight="1" x14ac:dyDescent="0.25">
      <c r="A163" s="163"/>
      <c r="B163" s="164"/>
      <c r="C163" s="165"/>
      <c r="D163" s="161" t="s">
        <v>295</v>
      </c>
      <c r="E163" s="162">
        <v>200</v>
      </c>
      <c r="F163" s="162">
        <v>200</v>
      </c>
      <c r="G163" s="455">
        <f t="shared" si="5"/>
        <v>100</v>
      </c>
    </row>
    <row r="164" spans="1:7" ht="14.1" customHeight="1" x14ac:dyDescent="0.25">
      <c r="A164" s="166"/>
      <c r="B164" s="167"/>
      <c r="C164" s="168" t="s">
        <v>104</v>
      </c>
      <c r="D164" s="169" t="s">
        <v>105</v>
      </c>
      <c r="E164" s="574">
        <v>2000</v>
      </c>
      <c r="F164" s="576">
        <v>0</v>
      </c>
      <c r="G164" s="578">
        <f>F164/E164*100</f>
        <v>0</v>
      </c>
    </row>
    <row r="165" spans="1:7" ht="14.1" customHeight="1" x14ac:dyDescent="0.25">
      <c r="A165" s="170"/>
      <c r="B165" s="171"/>
      <c r="C165" s="172"/>
      <c r="D165" s="173" t="s">
        <v>106</v>
      </c>
      <c r="E165" s="575"/>
      <c r="F165" s="577"/>
      <c r="G165" s="579"/>
    </row>
    <row r="166" spans="1:7" ht="14.1" customHeight="1" x14ac:dyDescent="0.25">
      <c r="A166" s="174"/>
      <c r="B166" s="175" t="s">
        <v>107</v>
      </c>
      <c r="C166" s="176" t="s">
        <v>220</v>
      </c>
      <c r="D166" s="177" t="s">
        <v>221</v>
      </c>
      <c r="E166" s="178"/>
      <c r="F166" s="178"/>
      <c r="G166" s="580">
        <f>(F167*100)/E167</f>
        <v>104.21052631578948</v>
      </c>
    </row>
    <row r="167" spans="1:7" ht="14.1" customHeight="1" x14ac:dyDescent="0.25">
      <c r="A167" s="179"/>
      <c r="B167" s="180"/>
      <c r="C167" s="181" t="s">
        <v>222</v>
      </c>
      <c r="D167" s="181" t="s">
        <v>223</v>
      </c>
      <c r="E167" s="182">
        <v>47500</v>
      </c>
      <c r="F167" s="182">
        <v>49500</v>
      </c>
      <c r="G167" s="581"/>
    </row>
    <row r="168" spans="1:7" ht="14.1" customHeight="1" x14ac:dyDescent="0.25">
      <c r="A168" s="183"/>
      <c r="B168" s="184"/>
      <c r="C168" s="185"/>
      <c r="D168" s="185"/>
      <c r="E168" s="182"/>
      <c r="F168" s="182"/>
      <c r="G168" s="582"/>
    </row>
    <row r="169" spans="1:7" ht="14.1" customHeight="1" x14ac:dyDescent="0.25">
      <c r="A169" s="186" t="s">
        <v>234</v>
      </c>
      <c r="B169" s="572" t="s">
        <v>253</v>
      </c>
      <c r="C169" s="573"/>
      <c r="D169" s="536"/>
      <c r="E169" s="537">
        <f>SUM(E170:E171)</f>
        <v>0</v>
      </c>
      <c r="F169" s="537">
        <f>SUM(F170:F171)</f>
        <v>0</v>
      </c>
      <c r="G169" s="538" t="s">
        <v>354</v>
      </c>
    </row>
    <row r="170" spans="1:7" ht="14.1" customHeight="1" x14ac:dyDescent="0.25">
      <c r="A170" s="186"/>
      <c r="B170" s="539"/>
      <c r="C170" s="540" t="s">
        <v>281</v>
      </c>
      <c r="D170" s="541" t="s">
        <v>233</v>
      </c>
      <c r="E170" s="542">
        <v>0</v>
      </c>
      <c r="F170" s="542">
        <v>0</v>
      </c>
      <c r="G170" s="543" t="s">
        <v>354</v>
      </c>
    </row>
    <row r="171" spans="1:7" ht="14.1" customHeight="1" x14ac:dyDescent="0.25">
      <c r="A171" s="188"/>
      <c r="B171" s="544"/>
      <c r="C171" s="545" t="s">
        <v>282</v>
      </c>
      <c r="D171" s="546" t="s">
        <v>134</v>
      </c>
      <c r="E171" s="547">
        <v>0</v>
      </c>
      <c r="F171" s="547">
        <v>0</v>
      </c>
      <c r="G171" s="548" t="s">
        <v>354</v>
      </c>
    </row>
    <row r="172" spans="1:7" ht="14.1" customHeight="1" x14ac:dyDescent="0.25">
      <c r="A172" s="189"/>
      <c r="B172" s="164"/>
      <c r="C172" s="165"/>
      <c r="D172" s="190"/>
      <c r="E172" s="187"/>
      <c r="F172" s="187"/>
      <c r="G172" s="455"/>
    </row>
    <row r="173" spans="1:7" ht="14.1" customHeight="1" x14ac:dyDescent="0.25">
      <c r="A173" s="189" t="s">
        <v>306</v>
      </c>
      <c r="B173" s="191" t="s">
        <v>302</v>
      </c>
      <c r="C173" s="160"/>
      <c r="D173" s="192"/>
      <c r="E173" s="159">
        <f>SUM(E174:E174)</f>
        <v>118</v>
      </c>
      <c r="F173" s="159">
        <f>SUM(F174:F174)</f>
        <v>97</v>
      </c>
      <c r="G173" s="458">
        <f t="shared" si="5"/>
        <v>82.20338983050847</v>
      </c>
    </row>
    <row r="174" spans="1:7" ht="14.1" customHeight="1" thickBot="1" x14ac:dyDescent="0.3">
      <c r="A174" s="189"/>
      <c r="B174" s="191" t="s">
        <v>338</v>
      </c>
      <c r="C174" s="165" t="s">
        <v>307</v>
      </c>
      <c r="D174" s="190" t="s">
        <v>74</v>
      </c>
      <c r="E174" s="187">
        <v>118</v>
      </c>
      <c r="F174" s="187">
        <v>97</v>
      </c>
      <c r="G174" s="459">
        <f t="shared" si="5"/>
        <v>82.20338983050847</v>
      </c>
    </row>
    <row r="175" spans="1:7" ht="15" customHeight="1" thickBot="1" x14ac:dyDescent="0.3">
      <c r="A175" s="193" t="s">
        <v>16</v>
      </c>
      <c r="B175" s="194"/>
      <c r="C175" s="194"/>
      <c r="D175" s="194"/>
      <c r="E175" s="70">
        <f>E8+E169+E173</f>
        <v>161949</v>
      </c>
      <c r="F175" s="70">
        <f>F8+F169+F173</f>
        <v>160072</v>
      </c>
      <c r="G175" s="474">
        <f t="shared" si="5"/>
        <v>98.840993152165183</v>
      </c>
    </row>
    <row r="176" spans="1:7" ht="15.75" x14ac:dyDescent="0.25">
      <c r="A176" s="254"/>
      <c r="B176" s="254"/>
      <c r="C176" s="254"/>
      <c r="D176" s="254"/>
      <c r="E176" s="255"/>
      <c r="F176" s="56"/>
      <c r="G176" s="40"/>
    </row>
    <row r="177" spans="1:7" ht="15.75" x14ac:dyDescent="0.25">
      <c r="A177" s="256"/>
      <c r="B177" s="256"/>
      <c r="C177" s="256"/>
      <c r="D177" s="256"/>
      <c r="F177" s="32"/>
      <c r="G177" s="32"/>
    </row>
    <row r="178" spans="1:7" ht="15.75" x14ac:dyDescent="0.25">
      <c r="A178" s="256"/>
      <c r="B178" s="256"/>
      <c r="C178" s="256"/>
      <c r="D178" s="256"/>
      <c r="F178" s="32"/>
      <c r="G178" s="32"/>
    </row>
    <row r="179" spans="1:7" ht="15.75" x14ac:dyDescent="0.25">
      <c r="A179" s="256"/>
      <c r="B179" s="256"/>
      <c r="C179" s="256"/>
      <c r="D179" s="256"/>
      <c r="F179" s="32"/>
      <c r="G179" s="32"/>
    </row>
    <row r="180" spans="1:7" ht="15.75" x14ac:dyDescent="0.25">
      <c r="A180" s="256"/>
      <c r="B180" s="256"/>
      <c r="C180" s="256"/>
      <c r="D180" s="256"/>
      <c r="F180" s="32"/>
      <c r="G180" s="32"/>
    </row>
    <row r="181" spans="1:7" ht="15.75" x14ac:dyDescent="0.25">
      <c r="A181" s="256"/>
      <c r="B181" s="256"/>
      <c r="C181" s="256"/>
      <c r="D181" s="256"/>
      <c r="F181" s="32"/>
      <c r="G181" s="32"/>
    </row>
    <row r="182" spans="1:7" ht="15.75" x14ac:dyDescent="0.25">
      <c r="A182" s="46"/>
      <c r="B182" s="46"/>
      <c r="C182" s="46"/>
      <c r="D182" s="46"/>
      <c r="E182" s="32"/>
      <c r="F182" s="32"/>
      <c r="G182" s="32"/>
    </row>
    <row r="183" spans="1:7" ht="15.75" x14ac:dyDescent="0.25">
      <c r="A183" s="46"/>
      <c r="B183" s="46"/>
      <c r="C183" s="46"/>
      <c r="D183" s="46"/>
      <c r="E183" s="32"/>
      <c r="F183" s="32"/>
      <c r="G183" s="32"/>
    </row>
    <row r="184" spans="1:7" ht="15.75" x14ac:dyDescent="0.25">
      <c r="A184" s="46"/>
      <c r="B184" s="46"/>
      <c r="C184" s="46"/>
      <c r="D184" s="46"/>
      <c r="E184" s="32"/>
      <c r="F184" s="32"/>
      <c r="G184" s="32"/>
    </row>
    <row r="185" spans="1:7" ht="15.75" x14ac:dyDescent="0.25">
      <c r="A185" s="46"/>
      <c r="B185" s="46"/>
      <c r="C185" s="46"/>
      <c r="D185" s="46"/>
      <c r="E185" s="32"/>
      <c r="F185" s="32"/>
      <c r="G185" s="32"/>
    </row>
    <row r="186" spans="1:7" ht="15.75" x14ac:dyDescent="0.25">
      <c r="A186" s="46"/>
      <c r="B186" s="46"/>
      <c r="C186" s="46"/>
      <c r="D186" s="46"/>
      <c r="E186" s="32"/>
      <c r="F186" s="32"/>
      <c r="G186" s="32"/>
    </row>
    <row r="187" spans="1:7" ht="15.75" x14ac:dyDescent="0.25">
      <c r="A187" s="46"/>
      <c r="B187" s="46"/>
      <c r="C187" s="46"/>
      <c r="D187" s="46"/>
      <c r="E187" s="32"/>
      <c r="F187" s="32"/>
      <c r="G187" s="32"/>
    </row>
    <row r="188" spans="1:7" ht="15.75" x14ac:dyDescent="0.25">
      <c r="A188" s="46"/>
      <c r="B188" s="46"/>
      <c r="C188" s="46"/>
      <c r="D188" s="46"/>
      <c r="E188" s="32"/>
      <c r="F188" s="32"/>
      <c r="G188" s="32"/>
    </row>
    <row r="189" spans="1:7" ht="15.75" x14ac:dyDescent="0.25">
      <c r="A189" s="46"/>
      <c r="B189" s="46"/>
      <c r="C189" s="46"/>
      <c r="D189" s="46"/>
      <c r="E189" s="32"/>
      <c r="F189" s="32"/>
      <c r="G189" s="32"/>
    </row>
    <row r="190" spans="1:7" ht="15.75" x14ac:dyDescent="0.25">
      <c r="A190" s="46"/>
      <c r="B190" s="46"/>
      <c r="C190" s="46"/>
      <c r="D190" s="46"/>
      <c r="E190" s="32"/>
      <c r="F190" s="32"/>
      <c r="G190" s="32"/>
    </row>
    <row r="191" spans="1:7" ht="15.75" x14ac:dyDescent="0.25">
      <c r="A191" s="46"/>
      <c r="B191" s="46"/>
      <c r="C191" s="46"/>
      <c r="D191" s="46"/>
      <c r="E191" s="32"/>
      <c r="F191" s="32"/>
      <c r="G191" s="32"/>
    </row>
    <row r="192" spans="1:7" ht="15.75" x14ac:dyDescent="0.25">
      <c r="A192" s="46"/>
      <c r="B192" s="46"/>
      <c r="C192" s="46"/>
      <c r="D192" s="46"/>
      <c r="E192" s="32"/>
      <c r="F192" s="32"/>
      <c r="G192" s="32"/>
    </row>
    <row r="193" spans="1:7" ht="15.75" x14ac:dyDescent="0.25">
      <c r="A193" s="46"/>
      <c r="B193" s="46"/>
      <c r="C193" s="46"/>
      <c r="D193" s="46"/>
      <c r="E193" s="32"/>
      <c r="F193" s="32"/>
      <c r="G193" s="32"/>
    </row>
    <row r="194" spans="1:7" ht="15.75" x14ac:dyDescent="0.25">
      <c r="A194" s="46"/>
      <c r="B194" s="46"/>
      <c r="C194" s="46"/>
      <c r="D194" s="46"/>
      <c r="E194" s="32"/>
      <c r="F194" s="32"/>
      <c r="G194" s="32"/>
    </row>
    <row r="195" spans="1:7" ht="15.75" x14ac:dyDescent="0.25">
      <c r="A195" s="46"/>
      <c r="B195" s="46"/>
      <c r="C195" s="46"/>
      <c r="D195" s="46"/>
      <c r="E195" s="32"/>
      <c r="F195" s="32"/>
      <c r="G195" s="32"/>
    </row>
    <row r="196" spans="1:7" ht="15.75" x14ac:dyDescent="0.25">
      <c r="A196" s="46"/>
      <c r="B196" s="46"/>
      <c r="C196" s="46"/>
      <c r="D196" s="46"/>
      <c r="E196" s="32"/>
      <c r="F196" s="32"/>
      <c r="G196" s="32"/>
    </row>
    <row r="197" spans="1:7" ht="15.75" x14ac:dyDescent="0.25">
      <c r="A197" s="46"/>
      <c r="B197" s="46"/>
      <c r="C197" s="46"/>
      <c r="D197" s="46"/>
      <c r="E197" s="32"/>
      <c r="F197" s="32"/>
      <c r="G197" s="32"/>
    </row>
    <row r="198" spans="1:7" ht="15.75" x14ac:dyDescent="0.25">
      <c r="A198" s="46"/>
      <c r="B198" s="46"/>
      <c r="C198" s="46"/>
      <c r="D198" s="46"/>
      <c r="E198" s="32"/>
      <c r="F198" s="32"/>
      <c r="G198" s="32"/>
    </row>
    <row r="199" spans="1:7" ht="15.75" x14ac:dyDescent="0.25">
      <c r="A199" s="46"/>
      <c r="B199" s="46"/>
      <c r="C199" s="46"/>
      <c r="D199" s="46"/>
      <c r="E199" s="32"/>
      <c r="F199" s="32"/>
      <c r="G199" s="32"/>
    </row>
    <row r="200" spans="1:7" ht="15.75" x14ac:dyDescent="0.25">
      <c r="A200" s="46"/>
      <c r="B200" s="46"/>
      <c r="C200" s="46"/>
      <c r="D200" s="46"/>
      <c r="E200" s="32"/>
      <c r="F200" s="32"/>
      <c r="G200" s="32"/>
    </row>
    <row r="201" spans="1:7" ht="15.75" x14ac:dyDescent="0.25">
      <c r="A201" s="46"/>
      <c r="B201" s="46"/>
      <c r="C201" s="46"/>
      <c r="D201" s="46"/>
      <c r="E201" s="32"/>
      <c r="F201" s="32"/>
      <c r="G201" s="32"/>
    </row>
    <row r="202" spans="1:7" ht="15.75" x14ac:dyDescent="0.25">
      <c r="A202" s="46"/>
      <c r="B202" s="46"/>
      <c r="C202" s="46"/>
      <c r="D202" s="46"/>
      <c r="E202" s="32"/>
      <c r="F202" s="32"/>
      <c r="G202" s="32"/>
    </row>
    <row r="203" spans="1:7" ht="15.75" x14ac:dyDescent="0.25">
      <c r="A203" s="46"/>
      <c r="B203" s="46"/>
      <c r="C203" s="46"/>
      <c r="D203" s="46"/>
      <c r="E203" s="32"/>
      <c r="F203" s="32"/>
      <c r="G203" s="32"/>
    </row>
    <row r="204" spans="1:7" ht="15.75" x14ac:dyDescent="0.25">
      <c r="A204" s="46"/>
      <c r="B204" s="46"/>
      <c r="C204" s="46"/>
      <c r="D204" s="46"/>
      <c r="E204" s="32"/>
      <c r="F204" s="32"/>
      <c r="G204" s="32"/>
    </row>
    <row r="205" spans="1:7" ht="15.75" x14ac:dyDescent="0.25">
      <c r="A205" s="46"/>
      <c r="B205" s="46"/>
      <c r="C205" s="46"/>
      <c r="D205" s="46"/>
      <c r="E205" s="32"/>
      <c r="F205" s="32"/>
      <c r="G205" s="32"/>
    </row>
    <row r="206" spans="1:7" ht="15.75" x14ac:dyDescent="0.25">
      <c r="A206" s="46"/>
      <c r="B206" s="46"/>
      <c r="C206" s="46"/>
      <c r="D206" s="46"/>
      <c r="E206" s="32"/>
      <c r="F206" s="32"/>
      <c r="G206" s="32"/>
    </row>
    <row r="207" spans="1:7" ht="15.75" x14ac:dyDescent="0.25">
      <c r="A207" s="46"/>
      <c r="B207" s="46"/>
      <c r="C207" s="46"/>
      <c r="D207" s="46"/>
      <c r="E207" s="32"/>
      <c r="F207" s="32"/>
      <c r="G207" s="32"/>
    </row>
    <row r="208" spans="1:7" x14ac:dyDescent="0.25">
      <c r="A208" s="32"/>
      <c r="B208" s="32"/>
      <c r="C208" s="32"/>
      <c r="D208" s="32"/>
      <c r="E208" s="32"/>
      <c r="F208" s="32"/>
      <c r="G208" s="32"/>
    </row>
    <row r="209" spans="1:7" x14ac:dyDescent="0.25">
      <c r="A209" s="32"/>
      <c r="B209" s="32"/>
      <c r="C209" s="32"/>
      <c r="D209" s="32"/>
      <c r="E209" s="32"/>
      <c r="F209" s="32"/>
      <c r="G209" s="32"/>
    </row>
    <row r="210" spans="1:7" x14ac:dyDescent="0.25">
      <c r="A210" s="32"/>
      <c r="B210" s="32"/>
      <c r="C210" s="32"/>
      <c r="D210" s="32"/>
      <c r="E210" s="32"/>
      <c r="F210" s="32"/>
      <c r="G210" s="32"/>
    </row>
    <row r="211" spans="1:7" x14ac:dyDescent="0.25">
      <c r="A211" s="32"/>
      <c r="B211" s="32"/>
      <c r="C211" s="32"/>
      <c r="D211" s="32"/>
      <c r="E211" s="32"/>
      <c r="F211" s="32"/>
      <c r="G211" s="32"/>
    </row>
    <row r="212" spans="1:7" x14ac:dyDescent="0.25">
      <c r="A212" s="32"/>
      <c r="B212" s="32"/>
      <c r="C212" s="32"/>
      <c r="D212" s="32"/>
      <c r="E212" s="32"/>
      <c r="F212" s="32"/>
      <c r="G212" s="32"/>
    </row>
    <row r="213" spans="1:7" x14ac:dyDescent="0.25">
      <c r="A213" s="32"/>
      <c r="B213" s="32"/>
      <c r="C213" s="32"/>
      <c r="D213" s="32"/>
      <c r="E213" s="32"/>
      <c r="F213" s="32"/>
      <c r="G213" s="32"/>
    </row>
    <row r="214" spans="1:7" x14ac:dyDescent="0.25">
      <c r="A214" s="32"/>
      <c r="B214" s="32"/>
      <c r="C214" s="32"/>
      <c r="D214" s="32"/>
      <c r="E214" s="32"/>
      <c r="F214" s="32"/>
      <c r="G214" s="32"/>
    </row>
    <row r="215" spans="1:7" x14ac:dyDescent="0.25">
      <c r="A215" s="32"/>
      <c r="B215" s="32"/>
      <c r="C215" s="32"/>
      <c r="D215" s="32"/>
      <c r="E215" s="32"/>
      <c r="F215" s="32"/>
      <c r="G215" s="32"/>
    </row>
    <row r="216" spans="1:7" x14ac:dyDescent="0.25">
      <c r="A216" s="32"/>
      <c r="B216" s="32"/>
      <c r="C216" s="32"/>
      <c r="D216" s="32"/>
      <c r="E216" s="32"/>
      <c r="F216" s="32"/>
      <c r="G216" s="32"/>
    </row>
    <row r="217" spans="1:7" x14ac:dyDescent="0.25">
      <c r="A217" s="32"/>
      <c r="B217" s="32"/>
      <c r="C217" s="32"/>
      <c r="D217" s="32"/>
      <c r="E217" s="32"/>
      <c r="F217" s="32"/>
      <c r="G217" s="32"/>
    </row>
    <row r="218" spans="1:7" x14ac:dyDescent="0.25">
      <c r="A218" s="32"/>
      <c r="B218" s="32"/>
      <c r="C218" s="32"/>
      <c r="D218" s="32"/>
      <c r="E218" s="32"/>
      <c r="F218" s="32"/>
      <c r="G218" s="32"/>
    </row>
    <row r="219" spans="1:7" x14ac:dyDescent="0.25">
      <c r="A219" s="32"/>
      <c r="B219" s="32"/>
      <c r="C219" s="32"/>
      <c r="D219" s="32"/>
      <c r="E219" s="32"/>
      <c r="F219" s="32"/>
      <c r="G219" s="32"/>
    </row>
    <row r="220" spans="1:7" x14ac:dyDescent="0.25">
      <c r="A220" s="32"/>
      <c r="B220" s="32"/>
      <c r="C220" s="32"/>
      <c r="D220" s="32"/>
      <c r="E220" s="32"/>
      <c r="F220" s="32"/>
      <c r="G220" s="32"/>
    </row>
    <row r="221" spans="1:7" x14ac:dyDescent="0.25">
      <c r="A221" s="32"/>
      <c r="B221" s="32"/>
      <c r="C221" s="32"/>
      <c r="D221" s="32"/>
      <c r="E221" s="32"/>
      <c r="F221" s="32"/>
      <c r="G221" s="32"/>
    </row>
    <row r="222" spans="1:7" x14ac:dyDescent="0.25">
      <c r="A222" s="32"/>
      <c r="B222" s="32"/>
      <c r="C222" s="32"/>
      <c r="D222" s="32"/>
      <c r="E222" s="32"/>
      <c r="F222" s="32"/>
      <c r="G222" s="32"/>
    </row>
    <row r="223" spans="1:7" x14ac:dyDescent="0.25">
      <c r="A223" s="32"/>
      <c r="B223" s="32"/>
      <c r="C223" s="32"/>
      <c r="D223" s="32"/>
      <c r="E223" s="32"/>
      <c r="F223" s="32"/>
      <c r="G223" s="32"/>
    </row>
    <row r="224" spans="1:7" x14ac:dyDescent="0.25">
      <c r="A224" s="32"/>
      <c r="B224" s="32"/>
      <c r="C224" s="32"/>
      <c r="D224" s="32"/>
      <c r="E224" s="32"/>
      <c r="F224" s="32"/>
      <c r="G224" s="32"/>
    </row>
    <row r="225" spans="1:7" x14ac:dyDescent="0.25">
      <c r="A225" s="32"/>
      <c r="B225" s="32"/>
      <c r="C225" s="32"/>
      <c r="D225" s="32"/>
      <c r="E225" s="32"/>
      <c r="F225" s="32"/>
      <c r="G225" s="32"/>
    </row>
    <row r="226" spans="1:7" x14ac:dyDescent="0.25">
      <c r="A226" s="32"/>
      <c r="B226" s="32"/>
      <c r="C226" s="32"/>
      <c r="D226" s="32"/>
      <c r="E226" s="32"/>
      <c r="F226" s="32"/>
      <c r="G226" s="32"/>
    </row>
    <row r="227" spans="1:7" x14ac:dyDescent="0.25">
      <c r="A227" s="32"/>
      <c r="B227" s="32"/>
      <c r="C227" s="32"/>
      <c r="D227" s="32"/>
      <c r="E227" s="32"/>
      <c r="F227" s="32"/>
      <c r="G227" s="32"/>
    </row>
    <row r="228" spans="1:7" x14ac:dyDescent="0.25">
      <c r="A228" s="32"/>
      <c r="B228" s="32"/>
      <c r="C228" s="32"/>
      <c r="D228" s="32"/>
      <c r="E228" s="32"/>
      <c r="F228" s="32"/>
      <c r="G228" s="32"/>
    </row>
    <row r="229" spans="1:7" x14ac:dyDescent="0.25">
      <c r="A229" s="32"/>
      <c r="B229" s="32"/>
      <c r="C229" s="32"/>
      <c r="D229" s="32"/>
      <c r="E229" s="32"/>
      <c r="F229" s="32"/>
      <c r="G229" s="32"/>
    </row>
    <row r="230" spans="1:7" x14ac:dyDescent="0.25">
      <c r="A230" s="32"/>
      <c r="B230" s="32"/>
      <c r="C230" s="32"/>
      <c r="D230" s="32"/>
      <c r="E230" s="32"/>
      <c r="F230" s="32"/>
      <c r="G230" s="32"/>
    </row>
    <row r="231" spans="1:7" ht="21.95" customHeight="1" x14ac:dyDescent="0.25">
      <c r="A231" s="32"/>
      <c r="B231" s="32"/>
      <c r="C231" s="32"/>
      <c r="D231" s="32"/>
      <c r="E231" s="32"/>
      <c r="F231" s="32"/>
      <c r="G231" s="32"/>
    </row>
    <row r="232" spans="1:7" ht="21.95" customHeight="1" x14ac:dyDescent="0.25">
      <c r="A232" s="32"/>
      <c r="B232" s="32"/>
      <c r="C232" s="32"/>
      <c r="D232" s="32"/>
      <c r="E232" s="32"/>
      <c r="F232" s="32"/>
      <c r="G232" s="32"/>
    </row>
    <row r="233" spans="1:7" ht="21.95" customHeight="1" x14ac:dyDescent="0.25">
      <c r="A233" s="32"/>
      <c r="B233" s="32"/>
      <c r="C233" s="32"/>
      <c r="D233" s="32"/>
      <c r="E233" s="32"/>
      <c r="F233" s="32"/>
      <c r="G233" s="32"/>
    </row>
    <row r="234" spans="1:7" ht="21.95" customHeight="1" x14ac:dyDescent="0.25">
      <c r="A234" s="32"/>
      <c r="B234" s="32"/>
      <c r="C234" s="32"/>
      <c r="D234" s="32"/>
      <c r="E234" s="32"/>
      <c r="F234" s="32"/>
      <c r="G234" s="32"/>
    </row>
    <row r="235" spans="1:7" ht="21.95" customHeight="1" x14ac:dyDescent="0.25">
      <c r="A235" s="32"/>
      <c r="B235" s="32"/>
      <c r="C235" s="32"/>
      <c r="D235" s="32"/>
      <c r="E235" s="32"/>
      <c r="F235" s="32"/>
      <c r="G235" s="32"/>
    </row>
    <row r="236" spans="1:7" ht="21.95" customHeight="1" x14ac:dyDescent="0.25">
      <c r="A236" s="32"/>
      <c r="B236" s="32"/>
      <c r="C236" s="32"/>
      <c r="D236" s="32"/>
      <c r="E236" s="32"/>
      <c r="F236" s="32"/>
      <c r="G236" s="32"/>
    </row>
    <row r="237" spans="1:7" ht="21.95" customHeight="1" x14ac:dyDescent="0.25">
      <c r="A237" s="32"/>
      <c r="B237" s="32"/>
      <c r="C237" s="32"/>
      <c r="D237" s="32"/>
      <c r="E237" s="32"/>
      <c r="F237" s="32"/>
      <c r="G237" s="32"/>
    </row>
    <row r="238" spans="1:7" ht="21.95" customHeight="1" x14ac:dyDescent="0.25">
      <c r="A238" s="32"/>
      <c r="B238" s="32"/>
      <c r="C238" s="32"/>
      <c r="D238" s="32"/>
      <c r="E238" s="32"/>
      <c r="F238" s="32"/>
      <c r="G238" s="32"/>
    </row>
    <row r="239" spans="1:7" ht="21.95" customHeight="1" x14ac:dyDescent="0.25">
      <c r="A239" s="32"/>
      <c r="B239" s="32"/>
      <c r="C239" s="32"/>
      <c r="D239" s="32"/>
      <c r="E239" s="32"/>
      <c r="F239" s="32"/>
      <c r="G239" s="32"/>
    </row>
    <row r="240" spans="1:7" ht="21.95" customHeight="1" x14ac:dyDescent="0.25">
      <c r="A240" s="32"/>
      <c r="B240" s="32"/>
      <c r="C240" s="32"/>
      <c r="D240" s="32"/>
      <c r="E240" s="32"/>
      <c r="F240" s="32"/>
      <c r="G240" s="32"/>
    </row>
    <row r="241" spans="1:7" ht="21.95" customHeight="1" x14ac:dyDescent="0.25">
      <c r="A241" s="32"/>
      <c r="B241" s="32"/>
      <c r="C241" s="32"/>
      <c r="D241" s="32"/>
      <c r="E241" s="32"/>
      <c r="F241" s="32"/>
      <c r="G241" s="32"/>
    </row>
    <row r="242" spans="1:7" ht="21.95" customHeight="1" x14ac:dyDescent="0.25">
      <c r="A242" s="32"/>
      <c r="B242" s="32"/>
      <c r="C242" s="32"/>
      <c r="D242" s="32"/>
      <c r="E242" s="32"/>
      <c r="F242" s="32"/>
      <c r="G242" s="32"/>
    </row>
    <row r="243" spans="1:7" ht="21.95" customHeight="1" x14ac:dyDescent="0.25">
      <c r="A243" s="32"/>
      <c r="B243" s="32"/>
      <c r="C243" s="32"/>
      <c r="D243" s="32"/>
      <c r="E243" s="32"/>
      <c r="F243" s="32"/>
      <c r="G243" s="32"/>
    </row>
    <row r="244" spans="1:7" ht="21.95" customHeight="1" x14ac:dyDescent="0.25">
      <c r="A244" s="32"/>
      <c r="B244" s="32"/>
      <c r="C244" s="32"/>
      <c r="D244" s="32"/>
      <c r="E244" s="32"/>
      <c r="F244" s="32"/>
      <c r="G244" s="32"/>
    </row>
    <row r="245" spans="1:7" ht="21.95" customHeight="1" x14ac:dyDescent="0.25">
      <c r="A245" s="32"/>
      <c r="B245" s="32"/>
      <c r="C245" s="32"/>
      <c r="D245" s="32"/>
      <c r="E245" s="32"/>
      <c r="F245" s="32"/>
      <c r="G245" s="32"/>
    </row>
    <row r="246" spans="1:7" ht="21.95" customHeight="1" x14ac:dyDescent="0.25">
      <c r="A246" s="32"/>
      <c r="B246" s="32"/>
      <c r="C246" s="32"/>
      <c r="D246" s="32"/>
      <c r="E246" s="32"/>
      <c r="F246" s="32"/>
      <c r="G246" s="32"/>
    </row>
    <row r="247" spans="1:7" ht="21.95" customHeight="1" x14ac:dyDescent="0.25">
      <c r="A247" s="32"/>
      <c r="B247" s="32"/>
      <c r="C247" s="32"/>
      <c r="D247" s="32"/>
      <c r="E247" s="32"/>
      <c r="F247" s="32"/>
      <c r="G247" s="32"/>
    </row>
    <row r="248" spans="1:7" ht="21.95" customHeight="1" x14ac:dyDescent="0.25">
      <c r="A248" s="32"/>
      <c r="B248" s="32"/>
      <c r="C248" s="32"/>
      <c r="D248" s="32"/>
      <c r="E248" s="32"/>
      <c r="F248" s="32"/>
      <c r="G248" s="32"/>
    </row>
    <row r="249" spans="1:7" ht="21.95" customHeight="1" x14ac:dyDescent="0.25">
      <c r="A249" s="32"/>
      <c r="B249" s="32"/>
      <c r="C249" s="32"/>
      <c r="D249" s="32"/>
      <c r="E249" s="32"/>
      <c r="F249" s="32"/>
      <c r="G249" s="32"/>
    </row>
    <row r="250" spans="1:7" ht="21.95" customHeight="1" x14ac:dyDescent="0.25">
      <c r="A250" s="32"/>
      <c r="B250" s="32"/>
      <c r="C250" s="32"/>
      <c r="D250" s="32"/>
      <c r="E250" s="32"/>
      <c r="F250" s="32"/>
      <c r="G250" s="32"/>
    </row>
    <row r="251" spans="1:7" ht="21.95" customHeight="1" x14ac:dyDescent="0.25">
      <c r="A251" s="32"/>
      <c r="B251" s="32"/>
      <c r="C251" s="32"/>
      <c r="D251" s="32"/>
      <c r="E251" s="32"/>
      <c r="F251" s="32"/>
      <c r="G251" s="32"/>
    </row>
    <row r="252" spans="1:7" ht="21.95" customHeight="1" x14ac:dyDescent="0.25">
      <c r="A252" s="32"/>
      <c r="B252" s="32"/>
      <c r="C252" s="32"/>
      <c r="D252" s="32"/>
      <c r="E252" s="32"/>
      <c r="F252" s="32"/>
      <c r="G252" s="32"/>
    </row>
    <row r="253" spans="1:7" ht="21.95" customHeight="1" x14ac:dyDescent="0.25">
      <c r="A253" s="32"/>
      <c r="B253" s="32"/>
      <c r="C253" s="32"/>
      <c r="D253" s="32"/>
      <c r="E253" s="32"/>
      <c r="F253" s="32"/>
      <c r="G253" s="32"/>
    </row>
    <row r="254" spans="1:7" ht="21.95" customHeight="1" x14ac:dyDescent="0.25">
      <c r="A254" s="32"/>
      <c r="B254" s="32"/>
      <c r="C254" s="32"/>
      <c r="D254" s="32"/>
      <c r="E254" s="32"/>
      <c r="F254" s="32"/>
      <c r="G254" s="32"/>
    </row>
    <row r="255" spans="1:7" ht="21.95" customHeight="1" x14ac:dyDescent="0.25">
      <c r="A255" s="32"/>
      <c r="B255" s="32"/>
      <c r="C255" s="32"/>
      <c r="D255" s="32"/>
      <c r="E255" s="32"/>
      <c r="F255" s="32"/>
      <c r="G255" s="32"/>
    </row>
    <row r="256" spans="1:7" ht="21.95" customHeight="1" x14ac:dyDescent="0.25">
      <c r="A256" s="32"/>
      <c r="B256" s="32"/>
      <c r="C256" s="32"/>
      <c r="D256" s="32"/>
      <c r="E256" s="32"/>
      <c r="F256" s="32"/>
      <c r="G256" s="32"/>
    </row>
    <row r="257" spans="1:7" ht="21.95" customHeight="1" x14ac:dyDescent="0.25">
      <c r="A257" s="32"/>
      <c r="B257" s="32"/>
      <c r="C257" s="32"/>
      <c r="D257" s="32"/>
      <c r="E257" s="32"/>
      <c r="F257" s="32"/>
      <c r="G257" s="32"/>
    </row>
    <row r="258" spans="1:7" ht="27" customHeight="1" x14ac:dyDescent="0.25">
      <c r="A258" s="32"/>
      <c r="B258" s="32"/>
      <c r="C258" s="32"/>
      <c r="D258" s="32"/>
      <c r="E258" s="32"/>
      <c r="F258" s="32"/>
      <c r="G258" s="32"/>
    </row>
    <row r="259" spans="1:7" ht="15" customHeight="1" x14ac:dyDescent="0.25">
      <c r="A259" s="32"/>
      <c r="B259" s="32"/>
      <c r="C259" s="32"/>
      <c r="D259" s="32"/>
      <c r="E259" s="32"/>
      <c r="F259" s="32"/>
      <c r="G259" s="32"/>
    </row>
    <row r="260" spans="1:7" ht="15" customHeight="1" x14ac:dyDescent="0.25"/>
    <row r="261" spans="1:7" ht="15" customHeight="1" x14ac:dyDescent="0.25"/>
  </sheetData>
  <mergeCells count="5">
    <mergeCell ref="B169:C169"/>
    <mergeCell ref="E164:E165"/>
    <mergeCell ref="F164:F165"/>
    <mergeCell ref="G164:G165"/>
    <mergeCell ref="G166:G168"/>
  </mergeCells>
  <pageMargins left="0.19685039370078741" right="0.19685039370078741" top="0.19685039370078741" bottom="0.19685039370078741" header="0" footer="0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7C0D5-9C35-414F-BAB8-4578261C6746}">
  <sheetPr>
    <pageSetUpPr fitToPage="1"/>
  </sheetPr>
  <dimension ref="A2:I76"/>
  <sheetViews>
    <sheetView zoomScaleNormal="100" workbookViewId="0">
      <selection activeCell="G26" sqref="G26"/>
    </sheetView>
  </sheetViews>
  <sheetFormatPr defaultRowHeight="15" x14ac:dyDescent="0.25"/>
  <cols>
    <col min="1" max="2" width="12.7109375" customWidth="1"/>
    <col min="3" max="3" width="44.140625" customWidth="1"/>
    <col min="4" max="4" width="51.28515625" customWidth="1"/>
    <col min="5" max="5" width="14.7109375" customWidth="1"/>
    <col min="6" max="6" width="14.7109375" style="25" customWidth="1"/>
    <col min="7" max="7" width="14.7109375" customWidth="1"/>
  </cols>
  <sheetData>
    <row r="2" spans="1:9" ht="18" x14ac:dyDescent="0.25">
      <c r="A2" s="1" t="s">
        <v>108</v>
      </c>
      <c r="C2" s="2"/>
      <c r="D2" s="1"/>
      <c r="H2" s="13"/>
    </row>
    <row r="3" spans="1:9" ht="15.75" thickBot="1" x14ac:dyDescent="0.3">
      <c r="G3" s="17" t="s">
        <v>325</v>
      </c>
    </row>
    <row r="4" spans="1:9" ht="15" customHeight="1" x14ac:dyDescent="0.25">
      <c r="A4" s="285" t="s">
        <v>1</v>
      </c>
      <c r="B4" s="286" t="s">
        <v>2</v>
      </c>
      <c r="C4" s="287" t="s">
        <v>3</v>
      </c>
      <c r="D4" s="286"/>
      <c r="E4" s="60" t="s">
        <v>4</v>
      </c>
      <c r="F4" s="60" t="s">
        <v>228</v>
      </c>
      <c r="G4" s="63"/>
    </row>
    <row r="5" spans="1:9" ht="15" customHeight="1" x14ac:dyDescent="0.25">
      <c r="A5" s="288" t="s">
        <v>5</v>
      </c>
      <c r="B5" s="289" t="s">
        <v>6</v>
      </c>
      <c r="C5" s="290" t="s">
        <v>7</v>
      </c>
      <c r="D5" s="291" t="s">
        <v>8</v>
      </c>
      <c r="E5" s="61" t="s">
        <v>255</v>
      </c>
      <c r="F5" s="61" t="s">
        <v>218</v>
      </c>
      <c r="G5" s="64" t="s">
        <v>337</v>
      </c>
    </row>
    <row r="6" spans="1:9" ht="15" customHeight="1" thickBot="1" x14ac:dyDescent="0.3">
      <c r="A6" s="292" t="s">
        <v>9</v>
      </c>
      <c r="B6" s="293" t="s">
        <v>10</v>
      </c>
      <c r="C6" s="294"/>
      <c r="D6" s="295"/>
      <c r="E6" s="62" t="s">
        <v>296</v>
      </c>
      <c r="F6" s="62" t="s">
        <v>336</v>
      </c>
      <c r="G6" s="65" t="s">
        <v>229</v>
      </c>
    </row>
    <row r="7" spans="1:9" ht="15.75" x14ac:dyDescent="0.25">
      <c r="A7" s="296" t="s">
        <v>11</v>
      </c>
      <c r="B7" s="297"/>
      <c r="C7" s="298"/>
      <c r="D7" s="299"/>
      <c r="E7" s="80"/>
      <c r="F7" s="80"/>
      <c r="G7" s="462"/>
    </row>
    <row r="8" spans="1:9" x14ac:dyDescent="0.25">
      <c r="A8" s="106" t="s">
        <v>211</v>
      </c>
      <c r="B8" s="583" t="s">
        <v>212</v>
      </c>
      <c r="C8" s="584"/>
      <c r="D8" s="300"/>
      <c r="E8" s="72">
        <f>E9</f>
        <v>0</v>
      </c>
      <c r="F8" s="72">
        <f>F9</f>
        <v>0</v>
      </c>
      <c r="G8" s="550" t="s">
        <v>354</v>
      </c>
    </row>
    <row r="9" spans="1:9" x14ac:dyDescent="0.25">
      <c r="A9" s="109"/>
      <c r="B9" s="301"/>
      <c r="C9" s="104" t="s">
        <v>264</v>
      </c>
      <c r="D9" s="302" t="s">
        <v>109</v>
      </c>
      <c r="E9" s="81">
        <v>0</v>
      </c>
      <c r="F9" s="81">
        <v>0</v>
      </c>
      <c r="G9" s="551" t="s">
        <v>354</v>
      </c>
    </row>
    <row r="10" spans="1:9" x14ac:dyDescent="0.25">
      <c r="A10" s="106" t="s">
        <v>289</v>
      </c>
      <c r="B10" s="583" t="s">
        <v>290</v>
      </c>
      <c r="C10" s="584"/>
      <c r="D10" s="303"/>
      <c r="E10" s="82">
        <f>SUM(E11:E18)</f>
        <v>87569</v>
      </c>
      <c r="F10" s="82">
        <f>SUM(F11:F18)</f>
        <v>87569</v>
      </c>
      <c r="G10" s="463">
        <f t="shared" ref="G10:G19" si="0">(F10*100)/E10</f>
        <v>100</v>
      </c>
    </row>
    <row r="11" spans="1:9" x14ac:dyDescent="0.25">
      <c r="A11" s="106"/>
      <c r="B11" s="304">
        <v>504</v>
      </c>
      <c r="C11" s="81" t="s">
        <v>265</v>
      </c>
      <c r="D11" s="303" t="s">
        <v>110</v>
      </c>
      <c r="E11" s="83">
        <v>250</v>
      </c>
      <c r="F11" s="83">
        <v>250</v>
      </c>
      <c r="G11" s="461">
        <f t="shared" si="0"/>
        <v>100</v>
      </c>
    </row>
    <row r="12" spans="1:9" x14ac:dyDescent="0.25">
      <c r="A12" s="305"/>
      <c r="B12" s="304" t="s">
        <v>267</v>
      </c>
      <c r="C12" s="81" t="s">
        <v>266</v>
      </c>
      <c r="D12" s="306" t="s">
        <v>110</v>
      </c>
      <c r="E12" s="83">
        <v>150</v>
      </c>
      <c r="F12" s="83">
        <v>150</v>
      </c>
      <c r="G12" s="461">
        <f t="shared" si="0"/>
        <v>100</v>
      </c>
    </row>
    <row r="13" spans="1:9" x14ac:dyDescent="0.25">
      <c r="A13" s="305"/>
      <c r="B13" s="304"/>
      <c r="C13" s="81" t="s">
        <v>111</v>
      </c>
      <c r="D13" s="81" t="s">
        <v>112</v>
      </c>
      <c r="E13" s="84">
        <v>330</v>
      </c>
      <c r="F13" s="84">
        <v>330</v>
      </c>
      <c r="G13" s="461">
        <f t="shared" si="0"/>
        <v>100</v>
      </c>
    </row>
    <row r="14" spans="1:9" x14ac:dyDescent="0.25">
      <c r="A14" s="305"/>
      <c r="B14" s="304"/>
      <c r="C14" s="307" t="s">
        <v>277</v>
      </c>
      <c r="D14" s="83" t="s">
        <v>117</v>
      </c>
      <c r="E14" s="84">
        <v>8</v>
      </c>
      <c r="F14" s="84">
        <v>8</v>
      </c>
      <c r="G14" s="461">
        <f t="shared" si="0"/>
        <v>100</v>
      </c>
    </row>
    <row r="15" spans="1:9" x14ac:dyDescent="0.25">
      <c r="A15" s="308"/>
      <c r="B15" s="309">
        <v>501</v>
      </c>
      <c r="C15" s="310" t="s">
        <v>120</v>
      </c>
      <c r="D15" s="83" t="s">
        <v>119</v>
      </c>
      <c r="E15" s="84">
        <v>20930</v>
      </c>
      <c r="F15" s="84">
        <v>25164</v>
      </c>
      <c r="G15" s="461">
        <f t="shared" si="0"/>
        <v>120.2293358815098</v>
      </c>
      <c r="H15" s="22"/>
      <c r="I15" s="22"/>
    </row>
    <row r="16" spans="1:9" ht="26.25" x14ac:dyDescent="0.25">
      <c r="A16" s="305"/>
      <c r="B16" s="311" t="s">
        <v>121</v>
      </c>
      <c r="C16" s="312" t="s">
        <v>280</v>
      </c>
      <c r="D16" s="313" t="s">
        <v>268</v>
      </c>
      <c r="E16" s="84">
        <v>65700</v>
      </c>
      <c r="F16" s="84">
        <f>64300-2833</f>
        <v>61467</v>
      </c>
      <c r="G16" s="461">
        <f t="shared" si="0"/>
        <v>93.55707762557077</v>
      </c>
      <c r="H16" s="22"/>
      <c r="I16" s="20"/>
    </row>
    <row r="17" spans="1:8" x14ac:dyDescent="0.25">
      <c r="A17" s="305"/>
      <c r="B17" s="314"/>
      <c r="C17" s="315" t="s">
        <v>305</v>
      </c>
      <c r="D17" s="315" t="s">
        <v>268</v>
      </c>
      <c r="E17" s="84">
        <v>1</v>
      </c>
      <c r="F17" s="84">
        <v>0</v>
      </c>
      <c r="G17" s="461">
        <f t="shared" si="0"/>
        <v>0</v>
      </c>
    </row>
    <row r="18" spans="1:8" ht="15.75" thickBot="1" x14ac:dyDescent="0.3">
      <c r="A18" s="305"/>
      <c r="B18" s="314"/>
      <c r="C18" s="316" t="s">
        <v>299</v>
      </c>
      <c r="D18" s="317" t="s">
        <v>122</v>
      </c>
      <c r="E18" s="84">
        <v>200</v>
      </c>
      <c r="F18" s="84">
        <v>200</v>
      </c>
      <c r="G18" s="465">
        <f t="shared" si="0"/>
        <v>100</v>
      </c>
    </row>
    <row r="19" spans="1:8" ht="16.5" thickBot="1" x14ac:dyDescent="0.3">
      <c r="A19" s="585" t="s">
        <v>16</v>
      </c>
      <c r="B19" s="586"/>
      <c r="C19" s="587"/>
      <c r="D19" s="318"/>
      <c r="E19" s="85">
        <f>E10+E8</f>
        <v>87569</v>
      </c>
      <c r="F19" s="481">
        <f>F10+F8</f>
        <v>87569</v>
      </c>
      <c r="G19" s="518">
        <f t="shared" si="0"/>
        <v>100</v>
      </c>
      <c r="H19" s="26"/>
    </row>
    <row r="20" spans="1:8" x14ac:dyDescent="0.25">
      <c r="E20" s="29"/>
      <c r="F20" s="42"/>
      <c r="G20" s="43"/>
    </row>
    <row r="71" ht="15" customHeight="1" x14ac:dyDescent="0.25"/>
    <row r="72" ht="15" customHeight="1" x14ac:dyDescent="0.25"/>
    <row r="74" ht="15" customHeight="1" x14ac:dyDescent="0.25"/>
    <row r="75" ht="15" customHeight="1" x14ac:dyDescent="0.25"/>
    <row r="76" ht="15" customHeight="1" x14ac:dyDescent="0.25"/>
  </sheetData>
  <mergeCells count="3">
    <mergeCell ref="B8:C8"/>
    <mergeCell ref="B10:C10"/>
    <mergeCell ref="A19:C19"/>
  </mergeCells>
  <pageMargins left="0.31496062992125984" right="0" top="0.39370078740157483" bottom="0.19685039370078741" header="0" footer="0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29"/>
  <sheetViews>
    <sheetView zoomScaleNormal="100" workbookViewId="0">
      <selection activeCell="J17" sqref="J17"/>
    </sheetView>
  </sheetViews>
  <sheetFormatPr defaultRowHeight="15" x14ac:dyDescent="0.25"/>
  <cols>
    <col min="1" max="2" width="12.7109375" customWidth="1"/>
    <col min="3" max="3" width="55" customWidth="1"/>
    <col min="4" max="4" width="46.42578125" customWidth="1"/>
    <col min="5" max="5" width="14.7109375" customWidth="1"/>
    <col min="6" max="6" width="14.7109375" style="25" customWidth="1"/>
    <col min="7" max="7" width="14.7109375" customWidth="1"/>
  </cols>
  <sheetData>
    <row r="1" spans="1:9" ht="18" x14ac:dyDescent="0.25">
      <c r="A1" s="4" t="s">
        <v>123</v>
      </c>
      <c r="B1" s="3"/>
      <c r="C1" s="5"/>
      <c r="D1" s="3"/>
    </row>
    <row r="2" spans="1:9" ht="16.5" thickBot="1" x14ac:dyDescent="0.3">
      <c r="A2" s="3"/>
      <c r="B2" s="4"/>
      <c r="C2" s="4"/>
      <c r="D2" s="3"/>
      <c r="G2" s="17" t="s">
        <v>326</v>
      </c>
    </row>
    <row r="3" spans="1:9" x14ac:dyDescent="0.25">
      <c r="A3" s="195" t="s">
        <v>1</v>
      </c>
      <c r="B3" s="197" t="s">
        <v>2</v>
      </c>
      <c r="C3" s="196" t="s">
        <v>3</v>
      </c>
      <c r="D3" s="198"/>
      <c r="E3" s="60" t="s">
        <v>4</v>
      </c>
      <c r="F3" s="60" t="s">
        <v>228</v>
      </c>
      <c r="G3" s="63"/>
    </row>
    <row r="4" spans="1:9" x14ac:dyDescent="0.25">
      <c r="A4" s="199" t="s">
        <v>5</v>
      </c>
      <c r="B4" s="201" t="s">
        <v>6</v>
      </c>
      <c r="C4" s="200" t="s">
        <v>7</v>
      </c>
      <c r="D4" s="202" t="s">
        <v>8</v>
      </c>
      <c r="E4" s="61" t="s">
        <v>255</v>
      </c>
      <c r="F4" s="61" t="s">
        <v>218</v>
      </c>
      <c r="G4" s="64" t="s">
        <v>337</v>
      </c>
    </row>
    <row r="5" spans="1:9" ht="15.75" thickBot="1" x14ac:dyDescent="0.3">
      <c r="A5" s="319" t="s">
        <v>9</v>
      </c>
      <c r="B5" s="205" t="s">
        <v>10</v>
      </c>
      <c r="C5" s="212"/>
      <c r="D5" s="206"/>
      <c r="E5" s="62" t="s">
        <v>296</v>
      </c>
      <c r="F5" s="62" t="s">
        <v>336</v>
      </c>
      <c r="G5" s="65" t="s">
        <v>229</v>
      </c>
    </row>
    <row r="6" spans="1:9" ht="15.75" x14ac:dyDescent="0.25">
      <c r="A6" s="320" t="s">
        <v>11</v>
      </c>
      <c r="B6" s="321"/>
      <c r="C6" s="321"/>
      <c r="D6" s="321"/>
      <c r="E6" s="86"/>
      <c r="F6" s="86"/>
      <c r="G6" s="462"/>
    </row>
    <row r="7" spans="1:9" x14ac:dyDescent="0.25">
      <c r="A7" s="189" t="s">
        <v>124</v>
      </c>
      <c r="B7" s="322" t="s">
        <v>253</v>
      </c>
      <c r="C7" s="322"/>
      <c r="D7" s="323"/>
      <c r="E7" s="87">
        <f>SUM(E8:E22)</f>
        <v>19400</v>
      </c>
      <c r="F7" s="87">
        <f>SUM(F8:F22)</f>
        <v>18774</v>
      </c>
      <c r="G7" s="457">
        <f t="shared" ref="G7:G28" si="0">(F7*100)/E7</f>
        <v>96.773195876288653</v>
      </c>
    </row>
    <row r="8" spans="1:9" x14ac:dyDescent="0.25">
      <c r="A8" s="189"/>
      <c r="B8" s="324">
        <v>611</v>
      </c>
      <c r="C8" s="238" t="s">
        <v>125</v>
      </c>
      <c r="D8" s="131" t="s">
        <v>126</v>
      </c>
      <c r="E8" s="77">
        <v>1000</v>
      </c>
      <c r="F8" s="77">
        <v>800</v>
      </c>
      <c r="G8" s="455">
        <f t="shared" si="0"/>
        <v>80</v>
      </c>
    </row>
    <row r="9" spans="1:9" s="57" customFormat="1" x14ac:dyDescent="0.25">
      <c r="A9" s="189"/>
      <c r="B9" s="324">
        <v>619</v>
      </c>
      <c r="C9" s="238" t="s">
        <v>332</v>
      </c>
      <c r="D9" s="131" t="s">
        <v>126</v>
      </c>
      <c r="E9" s="77">
        <v>500</v>
      </c>
      <c r="F9" s="77">
        <v>400</v>
      </c>
      <c r="G9" s="455">
        <f t="shared" si="0"/>
        <v>80</v>
      </c>
    </row>
    <row r="10" spans="1:9" x14ac:dyDescent="0.25">
      <c r="A10" s="189"/>
      <c r="B10" s="133" t="s">
        <v>127</v>
      </c>
      <c r="C10" s="238" t="s">
        <v>251</v>
      </c>
      <c r="D10" s="325" t="s">
        <v>128</v>
      </c>
      <c r="E10" s="77">
        <v>900</v>
      </c>
      <c r="F10" s="77">
        <v>800</v>
      </c>
      <c r="G10" s="455">
        <f t="shared" si="0"/>
        <v>88.888888888888886</v>
      </c>
    </row>
    <row r="11" spans="1:9" x14ac:dyDescent="0.25">
      <c r="A11" s="132"/>
      <c r="B11" s="133" t="s">
        <v>129</v>
      </c>
      <c r="C11" s="238" t="s">
        <v>130</v>
      </c>
      <c r="D11" s="325" t="s">
        <v>131</v>
      </c>
      <c r="E11" s="77">
        <v>3600</v>
      </c>
      <c r="F11" s="77">
        <v>3174</v>
      </c>
      <c r="G11" s="455">
        <f t="shared" si="0"/>
        <v>88.166666666666671</v>
      </c>
      <c r="I11" s="516"/>
    </row>
    <row r="12" spans="1:9" ht="15" customHeight="1" x14ac:dyDescent="0.25">
      <c r="A12" s="132"/>
      <c r="B12" s="133" t="s">
        <v>132</v>
      </c>
      <c r="C12" s="131" t="s">
        <v>133</v>
      </c>
      <c r="D12" s="238" t="s">
        <v>134</v>
      </c>
      <c r="E12" s="77">
        <v>100</v>
      </c>
      <c r="F12" s="77">
        <v>350</v>
      </c>
      <c r="G12" s="455">
        <f t="shared" si="0"/>
        <v>350</v>
      </c>
    </row>
    <row r="13" spans="1:9" x14ac:dyDescent="0.25">
      <c r="A13" s="132"/>
      <c r="B13" s="133"/>
      <c r="C13" s="131" t="s">
        <v>135</v>
      </c>
      <c r="D13" s="131" t="s">
        <v>136</v>
      </c>
      <c r="E13" s="77">
        <v>300</v>
      </c>
      <c r="F13" s="77">
        <v>350</v>
      </c>
      <c r="G13" s="455">
        <f t="shared" si="0"/>
        <v>116.66666666666667</v>
      </c>
    </row>
    <row r="14" spans="1:9" x14ac:dyDescent="0.25">
      <c r="A14" s="132"/>
      <c r="B14" s="133"/>
      <c r="C14" s="238" t="s">
        <v>137</v>
      </c>
      <c r="D14" s="131" t="s">
        <v>138</v>
      </c>
      <c r="E14" s="77">
        <v>150</v>
      </c>
      <c r="F14" s="77">
        <v>250</v>
      </c>
      <c r="G14" s="455">
        <f t="shared" si="0"/>
        <v>166.66666666666666</v>
      </c>
    </row>
    <row r="15" spans="1:9" x14ac:dyDescent="0.25">
      <c r="A15" s="189"/>
      <c r="B15" s="322"/>
      <c r="C15" s="238" t="s">
        <v>139</v>
      </c>
      <c r="D15" s="238" t="s">
        <v>140</v>
      </c>
      <c r="E15" s="77">
        <v>100</v>
      </c>
      <c r="F15" s="77">
        <v>300</v>
      </c>
      <c r="G15" s="455">
        <f t="shared" si="0"/>
        <v>300</v>
      </c>
    </row>
    <row r="16" spans="1:9" s="57" customFormat="1" x14ac:dyDescent="0.25">
      <c r="A16" s="189"/>
      <c r="B16" s="322"/>
      <c r="C16" s="238" t="s">
        <v>344</v>
      </c>
      <c r="D16" s="238" t="s">
        <v>345</v>
      </c>
      <c r="E16" s="77">
        <v>0</v>
      </c>
      <c r="F16" s="77">
        <v>650</v>
      </c>
      <c r="G16" s="517" t="s">
        <v>354</v>
      </c>
    </row>
    <row r="17" spans="1:9" x14ac:dyDescent="0.25">
      <c r="A17" s="132"/>
      <c r="B17" s="148"/>
      <c r="C17" s="238" t="s">
        <v>333</v>
      </c>
      <c r="D17" s="238" t="s">
        <v>141</v>
      </c>
      <c r="E17" s="77">
        <v>1800</v>
      </c>
      <c r="F17" s="77">
        <v>1600</v>
      </c>
      <c r="G17" s="455">
        <f t="shared" si="0"/>
        <v>88.888888888888886</v>
      </c>
    </row>
    <row r="18" spans="1:9" s="57" customFormat="1" x14ac:dyDescent="0.25">
      <c r="A18" s="132"/>
      <c r="B18" s="148"/>
      <c r="C18" s="238" t="s">
        <v>346</v>
      </c>
      <c r="D18" s="238" t="s">
        <v>141</v>
      </c>
      <c r="E18" s="77">
        <v>0</v>
      </c>
      <c r="F18" s="77">
        <v>1000</v>
      </c>
      <c r="G18" s="517" t="s">
        <v>354</v>
      </c>
    </row>
    <row r="19" spans="1:9" x14ac:dyDescent="0.25">
      <c r="A19" s="132"/>
      <c r="B19" s="133" t="s">
        <v>242</v>
      </c>
      <c r="C19" s="238" t="s">
        <v>241</v>
      </c>
      <c r="D19" s="238" t="s">
        <v>141</v>
      </c>
      <c r="E19" s="77">
        <v>200</v>
      </c>
      <c r="F19" s="77">
        <v>300</v>
      </c>
      <c r="G19" s="455">
        <f t="shared" si="0"/>
        <v>150</v>
      </c>
    </row>
    <row r="20" spans="1:9" x14ac:dyDescent="0.25">
      <c r="A20" s="326"/>
      <c r="B20" s="133" t="s">
        <v>232</v>
      </c>
      <c r="C20" s="238" t="s">
        <v>240</v>
      </c>
      <c r="D20" s="238" t="s">
        <v>134</v>
      </c>
      <c r="E20" s="77">
        <v>5000</v>
      </c>
      <c r="F20" s="77">
        <v>4500</v>
      </c>
      <c r="G20" s="455">
        <f t="shared" si="0"/>
        <v>90</v>
      </c>
    </row>
    <row r="21" spans="1:9" ht="27.75" customHeight="1" x14ac:dyDescent="0.25">
      <c r="A21" s="326"/>
      <c r="B21" s="133"/>
      <c r="C21" s="238" t="s">
        <v>271</v>
      </c>
      <c r="D21" s="327" t="s">
        <v>272</v>
      </c>
      <c r="E21" s="77">
        <v>100</v>
      </c>
      <c r="F21" s="77">
        <v>300</v>
      </c>
      <c r="G21" s="455">
        <f t="shared" si="0"/>
        <v>300</v>
      </c>
      <c r="H21" s="13"/>
    </row>
    <row r="22" spans="1:9" x14ac:dyDescent="0.25">
      <c r="A22" s="132"/>
      <c r="B22" s="148"/>
      <c r="C22" s="238" t="s">
        <v>334</v>
      </c>
      <c r="D22" s="131" t="s">
        <v>138</v>
      </c>
      <c r="E22" s="77">
        <v>5650</v>
      </c>
      <c r="F22" s="77">
        <v>4000</v>
      </c>
      <c r="G22" s="455">
        <f t="shared" si="0"/>
        <v>70.796460176991147</v>
      </c>
      <c r="H22" s="13"/>
    </row>
    <row r="23" spans="1:9" x14ac:dyDescent="0.25">
      <c r="A23" s="189" t="s">
        <v>142</v>
      </c>
      <c r="B23" s="322" t="s">
        <v>209</v>
      </c>
      <c r="C23" s="328"/>
      <c r="D23" s="328"/>
      <c r="E23" s="72">
        <f>SUM(E24:E27)</f>
        <v>1105</v>
      </c>
      <c r="F23" s="72">
        <f>SUM(F24:F27)</f>
        <v>1105</v>
      </c>
      <c r="G23" s="457">
        <f t="shared" si="0"/>
        <v>100</v>
      </c>
    </row>
    <row r="24" spans="1:9" ht="15" customHeight="1" x14ac:dyDescent="0.25">
      <c r="A24" s="592"/>
      <c r="B24" s="600"/>
      <c r="C24" s="596" t="s">
        <v>249</v>
      </c>
      <c r="D24" s="598" t="s">
        <v>144</v>
      </c>
      <c r="E24" s="590">
        <v>105</v>
      </c>
      <c r="F24" s="590">
        <v>105</v>
      </c>
      <c r="G24" s="588">
        <f t="shared" si="0"/>
        <v>100</v>
      </c>
    </row>
    <row r="25" spans="1:9" x14ac:dyDescent="0.25">
      <c r="A25" s="593"/>
      <c r="B25" s="601"/>
      <c r="C25" s="597"/>
      <c r="D25" s="599"/>
      <c r="E25" s="591"/>
      <c r="F25" s="591"/>
      <c r="G25" s="589"/>
    </row>
    <row r="26" spans="1:9" x14ac:dyDescent="0.25">
      <c r="A26" s="132"/>
      <c r="B26" s="133" t="s">
        <v>145</v>
      </c>
      <c r="C26" s="238" t="s">
        <v>250</v>
      </c>
      <c r="D26" s="238" t="s">
        <v>144</v>
      </c>
      <c r="E26" s="77">
        <v>800</v>
      </c>
      <c r="F26" s="77">
        <v>800</v>
      </c>
      <c r="G26" s="455">
        <f t="shared" si="0"/>
        <v>100</v>
      </c>
    </row>
    <row r="27" spans="1:9" ht="15.75" thickBot="1" x14ac:dyDescent="0.3">
      <c r="A27" s="145"/>
      <c r="B27" s="134"/>
      <c r="C27" s="101" t="s">
        <v>146</v>
      </c>
      <c r="D27" s="135" t="s">
        <v>138</v>
      </c>
      <c r="E27" s="88">
        <v>200</v>
      </c>
      <c r="F27" s="88">
        <v>200</v>
      </c>
      <c r="G27" s="459">
        <f t="shared" si="0"/>
        <v>100</v>
      </c>
    </row>
    <row r="28" spans="1:9" ht="16.5" thickBot="1" x14ac:dyDescent="0.3">
      <c r="A28" s="594" t="s">
        <v>16</v>
      </c>
      <c r="B28" s="595"/>
      <c r="C28" s="595"/>
      <c r="D28" s="138"/>
      <c r="E28" s="70">
        <f>E7+E23</f>
        <v>20505</v>
      </c>
      <c r="F28" s="70">
        <f>F7+F23</f>
        <v>19879</v>
      </c>
      <c r="G28" s="474">
        <f t="shared" si="0"/>
        <v>96.947086076566691</v>
      </c>
      <c r="H28" s="27"/>
      <c r="I28" s="26"/>
    </row>
    <row r="29" spans="1:9" x14ac:dyDescent="0.25">
      <c r="A29" s="11"/>
      <c r="B29" s="11"/>
      <c r="C29" s="11"/>
      <c r="D29" s="11"/>
      <c r="E29" s="29"/>
      <c r="F29" s="41"/>
      <c r="G29" s="40"/>
      <c r="H29" s="20"/>
    </row>
  </sheetData>
  <mergeCells count="8">
    <mergeCell ref="G24:G25"/>
    <mergeCell ref="F24:F25"/>
    <mergeCell ref="A24:A25"/>
    <mergeCell ref="A28:C28"/>
    <mergeCell ref="C24:C25"/>
    <mergeCell ref="D24:D25"/>
    <mergeCell ref="E24:E25"/>
    <mergeCell ref="B24:B25"/>
  </mergeCells>
  <printOptions horizontalCentered="1"/>
  <pageMargins left="0.51181102362204722" right="0" top="0.19685039370078741" bottom="0.19685039370078741" header="0" footer="0"/>
  <pageSetup paperSize="9" scale="7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I32"/>
  <sheetViews>
    <sheetView workbookViewId="0">
      <selection activeCell="F30" sqref="F30"/>
    </sheetView>
  </sheetViews>
  <sheetFormatPr defaultRowHeight="15" x14ac:dyDescent="0.25"/>
  <cols>
    <col min="1" max="1" width="11.42578125" customWidth="1"/>
    <col min="2" max="2" width="12.7109375" customWidth="1"/>
    <col min="3" max="3" width="46" customWidth="1"/>
    <col min="4" max="4" width="44.85546875" customWidth="1"/>
    <col min="5" max="5" width="13.28515625" customWidth="1"/>
    <col min="6" max="6" width="13.28515625" style="25" customWidth="1"/>
    <col min="7" max="7" width="14.7109375" customWidth="1"/>
  </cols>
  <sheetData>
    <row r="2" spans="1:8" ht="15.75" x14ac:dyDescent="0.25">
      <c r="A2" s="1" t="s">
        <v>147</v>
      </c>
    </row>
    <row r="3" spans="1:8" ht="15.75" thickBot="1" x14ac:dyDescent="0.3">
      <c r="G3" s="17" t="s">
        <v>327</v>
      </c>
      <c r="H3" s="13"/>
    </row>
    <row r="4" spans="1:8" ht="14.1" customHeight="1" x14ac:dyDescent="0.25">
      <c r="A4" s="329" t="s">
        <v>1</v>
      </c>
      <c r="B4" s="286" t="s">
        <v>2</v>
      </c>
      <c r="C4" s="287" t="s">
        <v>3</v>
      </c>
      <c r="D4" s="330"/>
      <c r="E4" s="60" t="s">
        <v>4</v>
      </c>
      <c r="F4" s="60" t="s">
        <v>228</v>
      </c>
      <c r="G4" s="63"/>
    </row>
    <row r="5" spans="1:8" ht="14.1" customHeight="1" x14ac:dyDescent="0.25">
      <c r="A5" s="331" t="s">
        <v>5</v>
      </c>
      <c r="B5" s="289" t="s">
        <v>6</v>
      </c>
      <c r="C5" s="332" t="s">
        <v>7</v>
      </c>
      <c r="D5" s="291" t="s">
        <v>8</v>
      </c>
      <c r="E5" s="61" t="s">
        <v>255</v>
      </c>
      <c r="F5" s="61" t="s">
        <v>218</v>
      </c>
      <c r="G5" s="64" t="s">
        <v>337</v>
      </c>
    </row>
    <row r="6" spans="1:8" ht="14.1" customHeight="1" thickBot="1" x14ac:dyDescent="0.3">
      <c r="A6" s="333" t="s">
        <v>9</v>
      </c>
      <c r="B6" s="293" t="s">
        <v>10</v>
      </c>
      <c r="C6" s="294"/>
      <c r="D6" s="295"/>
      <c r="E6" s="62" t="s">
        <v>296</v>
      </c>
      <c r="F6" s="62" t="s">
        <v>336</v>
      </c>
      <c r="G6" s="64" t="s">
        <v>229</v>
      </c>
    </row>
    <row r="7" spans="1:8" ht="15.75" x14ac:dyDescent="0.25">
      <c r="A7" s="334" t="s">
        <v>11</v>
      </c>
      <c r="B7" s="335"/>
      <c r="C7" s="336"/>
      <c r="D7" s="337"/>
      <c r="E7" s="351"/>
      <c r="F7" s="351"/>
      <c r="G7" s="456"/>
    </row>
    <row r="8" spans="1:8" ht="15" customHeight="1" x14ac:dyDescent="0.25">
      <c r="A8" s="338" t="s">
        <v>301</v>
      </c>
      <c r="B8" s="602" t="s">
        <v>300</v>
      </c>
      <c r="C8" s="603"/>
      <c r="D8" s="339"/>
      <c r="E8" s="503">
        <f>E10+E18</f>
        <v>460</v>
      </c>
      <c r="F8" s="503">
        <f>F10+F18+F15</f>
        <v>705</v>
      </c>
      <c r="G8" s="451">
        <f t="shared" ref="G8:G20" si="0">(F8*100)/E8</f>
        <v>153.2608695652174</v>
      </c>
    </row>
    <row r="9" spans="1:8" ht="15" customHeight="1" x14ac:dyDescent="0.25">
      <c r="A9" s="340"/>
      <c r="B9" s="341"/>
      <c r="C9" s="342"/>
      <c r="D9" s="343"/>
      <c r="E9" s="504"/>
      <c r="F9" s="504"/>
      <c r="G9" s="454"/>
    </row>
    <row r="10" spans="1:8" ht="15" customHeight="1" x14ac:dyDescent="0.25">
      <c r="A10" s="344"/>
      <c r="B10" s="345"/>
      <c r="C10" s="346"/>
      <c r="D10" s="347" t="s">
        <v>148</v>
      </c>
      <c r="E10" s="508">
        <v>410</v>
      </c>
      <c r="F10" s="507">
        <f>F11+F12+F13</f>
        <v>360</v>
      </c>
      <c r="G10" s="451">
        <f t="shared" si="0"/>
        <v>87.804878048780495</v>
      </c>
    </row>
    <row r="11" spans="1:8" s="45" customFormat="1" ht="15" customHeight="1" x14ac:dyDescent="0.25">
      <c r="A11" s="344"/>
      <c r="B11" s="345"/>
      <c r="C11" s="502" t="s">
        <v>316</v>
      </c>
      <c r="D11" s="348" t="s">
        <v>314</v>
      </c>
      <c r="E11" s="505">
        <v>200</v>
      </c>
      <c r="F11" s="505">
        <v>200</v>
      </c>
      <c r="G11" s="452">
        <f t="shared" si="0"/>
        <v>100</v>
      </c>
    </row>
    <row r="12" spans="1:8" s="45" customFormat="1" ht="15" customHeight="1" x14ac:dyDescent="0.25">
      <c r="A12" s="344"/>
      <c r="B12" s="345"/>
      <c r="C12" s="502" t="s">
        <v>316</v>
      </c>
      <c r="D12" s="348" t="s">
        <v>313</v>
      </c>
      <c r="E12" s="505">
        <v>200</v>
      </c>
      <c r="F12" s="505">
        <v>150</v>
      </c>
      <c r="G12" s="452">
        <f t="shared" si="0"/>
        <v>75</v>
      </c>
    </row>
    <row r="13" spans="1:8" s="45" customFormat="1" ht="15" customHeight="1" x14ac:dyDescent="0.25">
      <c r="A13" s="344"/>
      <c r="B13" s="345"/>
      <c r="C13" s="502" t="s">
        <v>316</v>
      </c>
      <c r="D13" s="348" t="s">
        <v>315</v>
      </c>
      <c r="E13" s="505">
        <v>10</v>
      </c>
      <c r="F13" s="505">
        <v>10</v>
      </c>
      <c r="G13" s="452">
        <f t="shared" si="0"/>
        <v>100</v>
      </c>
    </row>
    <row r="14" spans="1:8" s="57" customFormat="1" ht="15" customHeight="1" x14ac:dyDescent="0.25">
      <c r="A14" s="344"/>
      <c r="B14" s="345"/>
      <c r="C14" s="502"/>
      <c r="D14" s="349"/>
      <c r="E14" s="505"/>
      <c r="F14" s="505"/>
      <c r="G14" s="452"/>
    </row>
    <row r="15" spans="1:8" s="57" customFormat="1" ht="15" customHeight="1" x14ac:dyDescent="0.25">
      <c r="A15" s="344"/>
      <c r="B15" s="345"/>
      <c r="C15" s="502" t="s">
        <v>352</v>
      </c>
      <c r="D15" s="347" t="s">
        <v>148</v>
      </c>
      <c r="E15" s="507">
        <v>0</v>
      </c>
      <c r="F15" s="507">
        <f>F16</f>
        <v>300</v>
      </c>
      <c r="G15" s="538" t="s">
        <v>354</v>
      </c>
    </row>
    <row r="16" spans="1:8" s="57" customFormat="1" ht="15" customHeight="1" x14ac:dyDescent="0.25">
      <c r="A16" s="344"/>
      <c r="B16" s="345"/>
      <c r="C16" s="502" t="s">
        <v>316</v>
      </c>
      <c r="D16" s="349"/>
      <c r="E16" s="505">
        <v>0</v>
      </c>
      <c r="F16" s="505">
        <v>300</v>
      </c>
      <c r="G16" s="552" t="s">
        <v>354</v>
      </c>
    </row>
    <row r="17" spans="1:9" s="57" customFormat="1" ht="15" customHeight="1" x14ac:dyDescent="0.25">
      <c r="A17" s="344"/>
      <c r="B17" s="345"/>
      <c r="C17" s="502"/>
      <c r="D17" s="349"/>
      <c r="E17" s="505"/>
      <c r="F17" s="505"/>
      <c r="G17" s="452"/>
    </row>
    <row r="18" spans="1:9" s="57" customFormat="1" ht="15" customHeight="1" x14ac:dyDescent="0.25">
      <c r="A18" s="344"/>
      <c r="B18" s="345"/>
      <c r="C18" s="502"/>
      <c r="D18" s="347" t="s">
        <v>153</v>
      </c>
      <c r="E18" s="506">
        <f>E19</f>
        <v>50</v>
      </c>
      <c r="F18" s="506">
        <f>F19</f>
        <v>45</v>
      </c>
      <c r="G18" s="451">
        <f t="shared" si="0"/>
        <v>90</v>
      </c>
    </row>
    <row r="19" spans="1:9" s="57" customFormat="1" ht="15" customHeight="1" thickBot="1" x14ac:dyDescent="0.3">
      <c r="A19" s="344"/>
      <c r="B19" s="345"/>
      <c r="C19" s="502" t="s">
        <v>350</v>
      </c>
      <c r="D19" s="347" t="s">
        <v>351</v>
      </c>
      <c r="E19" s="505">
        <v>50</v>
      </c>
      <c r="F19" s="505">
        <v>45</v>
      </c>
      <c r="G19" s="454">
        <f t="shared" si="0"/>
        <v>90</v>
      </c>
      <c r="H19" s="38"/>
    </row>
    <row r="20" spans="1:9" ht="16.5" thickBot="1" x14ac:dyDescent="0.3">
      <c r="A20" s="604" t="s">
        <v>16</v>
      </c>
      <c r="B20" s="605"/>
      <c r="C20" s="606"/>
      <c r="D20" s="510"/>
      <c r="E20" s="85">
        <f>E8</f>
        <v>460</v>
      </c>
      <c r="F20" s="85">
        <f>F8</f>
        <v>705</v>
      </c>
      <c r="G20" s="514">
        <f t="shared" si="0"/>
        <v>153.2608695652174</v>
      </c>
      <c r="H20" s="27"/>
      <c r="I20" s="26"/>
    </row>
    <row r="21" spans="1:9" ht="27.75" customHeight="1" x14ac:dyDescent="0.25">
      <c r="A21" s="11"/>
      <c r="B21" s="11"/>
      <c r="C21" s="11"/>
      <c r="D21" s="11"/>
      <c r="E21" s="255"/>
      <c r="F21" s="41"/>
      <c r="G21" s="40"/>
      <c r="H21" s="20"/>
    </row>
    <row r="22" spans="1:9" ht="12.95" customHeight="1" x14ac:dyDescent="0.25"/>
    <row r="23" spans="1:9" ht="12.95" customHeight="1" x14ac:dyDescent="0.25"/>
    <row r="24" spans="1:9" ht="12.95" customHeight="1" x14ac:dyDescent="0.25"/>
    <row r="28" spans="1:9" s="57" customFormat="1" x14ac:dyDescent="0.25"/>
    <row r="29" spans="1:9" s="57" customFormat="1" x14ac:dyDescent="0.25"/>
    <row r="30" spans="1:9" s="57" customFormat="1" x14ac:dyDescent="0.25"/>
    <row r="31" spans="1:9" s="57" customFormat="1" x14ac:dyDescent="0.25"/>
    <row r="32" spans="1:9" s="57" customFormat="1" x14ac:dyDescent="0.25"/>
  </sheetData>
  <mergeCells count="2">
    <mergeCell ref="B8:C8"/>
    <mergeCell ref="A20:C20"/>
  </mergeCells>
  <printOptions horizontalCentered="1"/>
  <pageMargins left="0.51181102362204722" right="0" top="0.19685039370078741" bottom="0" header="0" footer="0"/>
  <pageSetup paperSize="9" scale="8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36"/>
  <sheetViews>
    <sheetView workbookViewId="0">
      <selection activeCell="D26" sqref="D26"/>
    </sheetView>
  </sheetViews>
  <sheetFormatPr defaultRowHeight="15" x14ac:dyDescent="0.25"/>
  <cols>
    <col min="1" max="2" width="12.7109375" customWidth="1"/>
    <col min="3" max="3" width="38" customWidth="1"/>
    <col min="4" max="4" width="41" customWidth="1"/>
    <col min="5" max="5" width="14.7109375" customWidth="1"/>
    <col min="6" max="6" width="14.7109375" style="25" customWidth="1"/>
    <col min="7" max="7" width="14.7109375" customWidth="1"/>
  </cols>
  <sheetData>
    <row r="1" spans="1:9" ht="15.75" x14ac:dyDescent="0.25">
      <c r="A1" s="607" t="s">
        <v>155</v>
      </c>
      <c r="B1" s="607"/>
      <c r="C1" s="607"/>
      <c r="D1" s="607"/>
      <c r="H1" s="13"/>
    </row>
    <row r="2" spans="1:9" ht="16.5" thickBot="1" x14ac:dyDescent="0.3">
      <c r="A2" s="8"/>
      <c r="B2" s="8"/>
      <c r="C2" s="8"/>
      <c r="D2" s="8"/>
      <c r="G2" s="17" t="s">
        <v>328</v>
      </c>
    </row>
    <row r="3" spans="1:9" x14ac:dyDescent="0.25">
      <c r="A3" s="115" t="s">
        <v>1</v>
      </c>
      <c r="B3" s="60" t="s">
        <v>2</v>
      </c>
      <c r="C3" s="116" t="s">
        <v>3</v>
      </c>
      <c r="D3" s="91"/>
      <c r="E3" s="60" t="s">
        <v>4</v>
      </c>
      <c r="F3" s="60" t="s">
        <v>228</v>
      </c>
      <c r="G3" s="63"/>
    </row>
    <row r="4" spans="1:9" x14ac:dyDescent="0.25">
      <c r="A4" s="117" t="s">
        <v>5</v>
      </c>
      <c r="B4" s="61" t="s">
        <v>6</v>
      </c>
      <c r="C4" s="118" t="s">
        <v>7</v>
      </c>
      <c r="D4" s="94" t="s">
        <v>8</v>
      </c>
      <c r="E4" s="61" t="s">
        <v>255</v>
      </c>
      <c r="F4" s="61" t="s">
        <v>218</v>
      </c>
      <c r="G4" s="64" t="s">
        <v>337</v>
      </c>
    </row>
    <row r="5" spans="1:9" ht="15.75" thickBot="1" x14ac:dyDescent="0.3">
      <c r="A5" s="119" t="s">
        <v>9</v>
      </c>
      <c r="B5" s="62" t="s">
        <v>10</v>
      </c>
      <c r="C5" s="120"/>
      <c r="D5" s="121"/>
      <c r="E5" s="62" t="s">
        <v>296</v>
      </c>
      <c r="F5" s="62" t="s">
        <v>336</v>
      </c>
      <c r="G5" s="64" t="s">
        <v>229</v>
      </c>
    </row>
    <row r="6" spans="1:9" ht="15.75" x14ac:dyDescent="0.25">
      <c r="A6" s="353" t="s">
        <v>11</v>
      </c>
      <c r="B6" s="354"/>
      <c r="C6" s="355"/>
      <c r="D6" s="356"/>
      <c r="E6" s="357"/>
      <c r="F6" s="357"/>
      <c r="G6" s="456"/>
    </row>
    <row r="7" spans="1:9" x14ac:dyDescent="0.25">
      <c r="A7" s="358" t="s">
        <v>156</v>
      </c>
      <c r="B7" s="359" t="s">
        <v>216</v>
      </c>
      <c r="C7" s="360"/>
      <c r="D7" s="361"/>
      <c r="E7" s="362">
        <f>SUM(E8:E14)</f>
        <v>16204</v>
      </c>
      <c r="F7" s="486">
        <f>SUM(F8:F14)</f>
        <v>14119</v>
      </c>
      <c r="G7" s="495">
        <f t="shared" ref="G7:G17" si="0">(F7*100)/E7</f>
        <v>87.132806714391506</v>
      </c>
    </row>
    <row r="8" spans="1:9" x14ac:dyDescent="0.25">
      <c r="A8" s="363"/>
      <c r="B8" s="490"/>
      <c r="C8" s="491" t="s">
        <v>23</v>
      </c>
      <c r="D8" s="364" t="s">
        <v>157</v>
      </c>
      <c r="E8" s="487">
        <v>1537</v>
      </c>
      <c r="F8" s="487">
        <v>1452</v>
      </c>
      <c r="G8" s="496">
        <f t="shared" si="0"/>
        <v>94.469746258946003</v>
      </c>
    </row>
    <row r="9" spans="1:9" x14ac:dyDescent="0.25">
      <c r="A9" s="363"/>
      <c r="B9" s="490"/>
      <c r="C9" s="491" t="s">
        <v>252</v>
      </c>
      <c r="D9" s="190" t="s">
        <v>157</v>
      </c>
      <c r="E9" s="365">
        <v>1350</v>
      </c>
      <c r="F9" s="532">
        <v>0</v>
      </c>
      <c r="G9" s="496">
        <f t="shared" si="0"/>
        <v>0</v>
      </c>
    </row>
    <row r="10" spans="1:9" ht="27.75" customHeight="1" x14ac:dyDescent="0.25">
      <c r="A10" s="366"/>
      <c r="B10" s="492"/>
      <c r="C10" s="494" t="s">
        <v>357</v>
      </c>
      <c r="D10" s="364" t="s">
        <v>157</v>
      </c>
      <c r="E10" s="367">
        <v>4340</v>
      </c>
      <c r="F10" s="488">
        <v>3845</v>
      </c>
      <c r="G10" s="496">
        <f t="shared" si="0"/>
        <v>88.594470046082947</v>
      </c>
    </row>
    <row r="11" spans="1:9" x14ac:dyDescent="0.25">
      <c r="A11" s="366"/>
      <c r="B11" s="492"/>
      <c r="C11" s="493" t="s">
        <v>248</v>
      </c>
      <c r="D11" s="364" t="s">
        <v>157</v>
      </c>
      <c r="E11" s="367">
        <v>1452</v>
      </c>
      <c r="F11" s="488">
        <v>1452</v>
      </c>
      <c r="G11" s="496">
        <f t="shared" si="0"/>
        <v>100</v>
      </c>
    </row>
    <row r="12" spans="1:9" ht="30" customHeight="1" x14ac:dyDescent="0.25">
      <c r="A12" s="366"/>
      <c r="B12" s="492"/>
      <c r="C12" s="494" t="s">
        <v>348</v>
      </c>
      <c r="D12" s="364" t="s">
        <v>157</v>
      </c>
      <c r="E12" s="488">
        <v>25</v>
      </c>
      <c r="F12" s="488">
        <v>70</v>
      </c>
      <c r="G12" s="496">
        <f t="shared" si="0"/>
        <v>280</v>
      </c>
    </row>
    <row r="13" spans="1:9" ht="26.25" x14ac:dyDescent="0.25">
      <c r="A13" s="366"/>
      <c r="B13" s="492"/>
      <c r="C13" s="494" t="s">
        <v>349</v>
      </c>
      <c r="D13" s="364" t="s">
        <v>157</v>
      </c>
      <c r="E13" s="367">
        <v>5000</v>
      </c>
      <c r="F13" s="488">
        <v>4000</v>
      </c>
      <c r="G13" s="496">
        <f t="shared" si="0"/>
        <v>80</v>
      </c>
      <c r="H13" s="21"/>
    </row>
    <row r="14" spans="1:9" x14ac:dyDescent="0.25">
      <c r="A14" s="366"/>
      <c r="B14" s="492"/>
      <c r="C14" s="493" t="s">
        <v>292</v>
      </c>
      <c r="D14" s="364" t="s">
        <v>291</v>
      </c>
      <c r="E14" s="367">
        <v>2500</v>
      </c>
      <c r="F14" s="488">
        <v>3300</v>
      </c>
      <c r="G14" s="496">
        <f t="shared" si="0"/>
        <v>132</v>
      </c>
      <c r="H14" s="21"/>
      <c r="I14" s="15"/>
    </row>
    <row r="15" spans="1:9" x14ac:dyDescent="0.25">
      <c r="A15" s="368" t="s">
        <v>217</v>
      </c>
      <c r="B15" s="608" t="s">
        <v>212</v>
      </c>
      <c r="C15" s="609"/>
      <c r="D15" s="192"/>
      <c r="E15" s="369">
        <f>E16</f>
        <v>600</v>
      </c>
      <c r="F15" s="489">
        <f>F16</f>
        <v>500</v>
      </c>
      <c r="G15" s="495">
        <f t="shared" si="0"/>
        <v>83.333333333333329</v>
      </c>
    </row>
    <row r="16" spans="1:9" ht="15.75" thickBot="1" x14ac:dyDescent="0.3">
      <c r="A16" s="370"/>
      <c r="B16" s="371"/>
      <c r="C16" s="372" t="s">
        <v>158</v>
      </c>
      <c r="D16" s="373" t="s">
        <v>159</v>
      </c>
      <c r="E16" s="374">
        <v>600</v>
      </c>
      <c r="F16" s="374">
        <v>500</v>
      </c>
      <c r="G16" s="497">
        <f t="shared" si="0"/>
        <v>83.333333333333329</v>
      </c>
    </row>
    <row r="17" spans="1:8" ht="16.5" thickBot="1" x14ac:dyDescent="0.3">
      <c r="A17" s="566" t="s">
        <v>16</v>
      </c>
      <c r="B17" s="567"/>
      <c r="C17" s="568"/>
      <c r="D17" s="138"/>
      <c r="E17" s="375">
        <f>E15+E7</f>
        <v>16804</v>
      </c>
      <c r="F17" s="375">
        <f>F15+F7</f>
        <v>14619</v>
      </c>
      <c r="G17" s="498">
        <f t="shared" si="0"/>
        <v>86.997143537253038</v>
      </c>
      <c r="H17" s="26"/>
    </row>
    <row r="18" spans="1:8" ht="15.75" x14ac:dyDescent="0.25">
      <c r="A18" s="12"/>
      <c r="B18" s="12"/>
      <c r="C18" s="12"/>
      <c r="D18" s="12"/>
      <c r="E18" s="29"/>
      <c r="F18" s="58"/>
      <c r="G18" s="44"/>
    </row>
    <row r="19" spans="1:8" s="14" customFormat="1" ht="12.75" x14ac:dyDescent="0.2">
      <c r="A19" s="11"/>
      <c r="B19" s="16"/>
      <c r="C19" s="16"/>
      <c r="D19" s="16"/>
    </row>
    <row r="30" spans="1:8" ht="19.5" customHeight="1" x14ac:dyDescent="0.25"/>
    <row r="31" spans="1:8" ht="15.75" customHeight="1" x14ac:dyDescent="0.25"/>
    <row r="32" spans="1:8" ht="15" customHeight="1" x14ac:dyDescent="0.25"/>
    <row r="33" ht="18" customHeight="1" x14ac:dyDescent="0.25"/>
    <row r="34" ht="15.75" customHeight="1" x14ac:dyDescent="0.25"/>
    <row r="35" ht="15.75" customHeight="1" x14ac:dyDescent="0.25"/>
    <row r="36" ht="15" customHeight="1" x14ac:dyDescent="0.25"/>
  </sheetData>
  <mergeCells count="3">
    <mergeCell ref="A1:D1"/>
    <mergeCell ref="B15:C15"/>
    <mergeCell ref="A17:C17"/>
  </mergeCells>
  <printOptions horizontalCentered="1"/>
  <pageMargins left="0.59055118110236227" right="0" top="0.39370078740157483" bottom="0" header="0" footer="0"/>
  <pageSetup paperSize="9" scale="8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93"/>
  <sheetViews>
    <sheetView topLeftCell="A55" zoomScaleNormal="100" workbookViewId="0">
      <selection activeCell="I18" sqref="I18"/>
    </sheetView>
  </sheetViews>
  <sheetFormatPr defaultRowHeight="15" x14ac:dyDescent="0.25"/>
  <cols>
    <col min="2" max="2" width="9.85546875" customWidth="1"/>
    <col min="3" max="3" width="48.7109375" customWidth="1"/>
    <col min="4" max="4" width="50.5703125" customWidth="1"/>
    <col min="5" max="5" width="14.7109375" customWidth="1"/>
    <col min="6" max="6" width="14.7109375" style="13" customWidth="1"/>
    <col min="7" max="7" width="14.7109375" customWidth="1"/>
    <col min="9" max="9" width="38.42578125" style="520" customWidth="1"/>
    <col min="10" max="15" width="9.140625" style="13"/>
  </cols>
  <sheetData>
    <row r="1" spans="1:15" s="57" customFormat="1" x14ac:dyDescent="0.25">
      <c r="F1" s="13"/>
      <c r="I1" s="520"/>
      <c r="J1" s="13"/>
      <c r="K1" s="13"/>
      <c r="L1" s="13"/>
      <c r="M1" s="13"/>
      <c r="N1" s="13"/>
      <c r="O1" s="13"/>
    </row>
    <row r="2" spans="1:15" ht="14.25" customHeight="1" thickBot="1" x14ac:dyDescent="0.3">
      <c r="A2" s="612" t="s">
        <v>160</v>
      </c>
      <c r="B2" s="612"/>
      <c r="C2" s="612"/>
      <c r="D2" s="612"/>
      <c r="E2" s="612"/>
      <c r="G2" s="17" t="s">
        <v>329</v>
      </c>
    </row>
    <row r="3" spans="1:15" ht="15" customHeight="1" x14ac:dyDescent="0.25">
      <c r="A3" s="329" t="s">
        <v>1</v>
      </c>
      <c r="B3" s="286" t="s">
        <v>2</v>
      </c>
      <c r="C3" s="287" t="s">
        <v>3</v>
      </c>
      <c r="D3" s="376"/>
      <c r="E3" s="60" t="s">
        <v>4</v>
      </c>
      <c r="F3" s="60" t="s">
        <v>228</v>
      </c>
      <c r="G3" s="63"/>
      <c r="H3" s="13"/>
    </row>
    <row r="4" spans="1:15" ht="15" customHeight="1" x14ac:dyDescent="0.25">
      <c r="A4" s="331" t="s">
        <v>5</v>
      </c>
      <c r="B4" s="289" t="s">
        <v>6</v>
      </c>
      <c r="C4" s="332" t="s">
        <v>7</v>
      </c>
      <c r="D4" s="291" t="s">
        <v>8</v>
      </c>
      <c r="E4" s="61" t="s">
        <v>255</v>
      </c>
      <c r="F4" s="61" t="s">
        <v>218</v>
      </c>
      <c r="G4" s="64" t="s">
        <v>337</v>
      </c>
    </row>
    <row r="5" spans="1:15" ht="15" customHeight="1" thickBot="1" x14ac:dyDescent="0.3">
      <c r="A5" s="333" t="s">
        <v>9</v>
      </c>
      <c r="B5" s="293" t="s">
        <v>10</v>
      </c>
      <c r="C5" s="294"/>
      <c r="D5" s="377"/>
      <c r="E5" s="62" t="s">
        <v>296</v>
      </c>
      <c r="F5" s="62" t="s">
        <v>336</v>
      </c>
      <c r="G5" s="64" t="s">
        <v>229</v>
      </c>
    </row>
    <row r="6" spans="1:15" ht="18.75" customHeight="1" x14ac:dyDescent="0.25">
      <c r="A6" s="378" t="s">
        <v>11</v>
      </c>
      <c r="B6" s="379"/>
      <c r="C6" s="380"/>
      <c r="D6" s="381"/>
      <c r="E6" s="382"/>
      <c r="F6" s="382"/>
      <c r="G6" s="500"/>
    </row>
    <row r="7" spans="1:15" ht="15" customHeight="1" x14ac:dyDescent="0.25">
      <c r="A7" s="383" t="s">
        <v>161</v>
      </c>
      <c r="B7" s="617" t="s">
        <v>162</v>
      </c>
      <c r="C7" s="618"/>
      <c r="D7" s="384"/>
      <c r="E7" s="67">
        <f>E8+E23</f>
        <v>230735</v>
      </c>
      <c r="F7" s="67">
        <f>F8+F23</f>
        <v>225830</v>
      </c>
      <c r="G7" s="451">
        <f t="shared" ref="G7:G37" si="0">(F7*100)/E7</f>
        <v>97.874184670726152</v>
      </c>
    </row>
    <row r="8" spans="1:15" ht="15" customHeight="1" x14ac:dyDescent="0.25">
      <c r="A8" s="383"/>
      <c r="B8" s="191"/>
      <c r="C8" s="385"/>
      <c r="D8" s="384" t="s">
        <v>163</v>
      </c>
      <c r="E8" s="67">
        <f>SUM(E9:E22)</f>
        <v>210251</v>
      </c>
      <c r="F8" s="67">
        <f>SUM(F9:F22)</f>
        <v>205738</v>
      </c>
      <c r="G8" s="451">
        <f t="shared" si="0"/>
        <v>97.853517938083527</v>
      </c>
      <c r="I8" s="521"/>
      <c r="K8" s="468"/>
      <c r="L8" s="533"/>
    </row>
    <row r="9" spans="1:15" ht="15" customHeight="1" x14ac:dyDescent="0.25">
      <c r="A9" s="386"/>
      <c r="B9" s="387"/>
      <c r="C9" s="388"/>
      <c r="D9" s="389" t="s">
        <v>164</v>
      </c>
      <c r="E9" s="390">
        <v>142200</v>
      </c>
      <c r="F9" s="390">
        <v>141100</v>
      </c>
      <c r="G9" s="452">
        <f t="shared" si="0"/>
        <v>99.226441631504926</v>
      </c>
      <c r="I9" s="521"/>
      <c r="L9" s="468"/>
    </row>
    <row r="10" spans="1:15" x14ac:dyDescent="0.25">
      <c r="A10" s="386"/>
      <c r="B10" s="387"/>
      <c r="C10" s="388"/>
      <c r="D10" s="389" t="s">
        <v>165</v>
      </c>
      <c r="E10" s="390">
        <v>9000</v>
      </c>
      <c r="F10" s="390">
        <v>7480</v>
      </c>
      <c r="G10" s="452">
        <f t="shared" si="0"/>
        <v>83.111111111111114</v>
      </c>
      <c r="I10" s="521"/>
      <c r="L10" s="468"/>
    </row>
    <row r="11" spans="1:15" ht="15" customHeight="1" x14ac:dyDescent="0.25">
      <c r="A11" s="386"/>
      <c r="B11" s="391" t="s">
        <v>227</v>
      </c>
      <c r="C11" s="388" t="s">
        <v>166</v>
      </c>
      <c r="D11" s="389" t="s">
        <v>167</v>
      </c>
      <c r="E11" s="390">
        <v>281</v>
      </c>
      <c r="F11" s="390">
        <v>281</v>
      </c>
      <c r="G11" s="452">
        <f t="shared" si="0"/>
        <v>100</v>
      </c>
      <c r="I11" s="521"/>
      <c r="L11" s="468"/>
    </row>
    <row r="12" spans="1:15" ht="15" customHeight="1" x14ac:dyDescent="0.25">
      <c r="A12" s="386"/>
      <c r="B12" s="387"/>
      <c r="C12" s="388"/>
      <c r="D12" s="389" t="s">
        <v>168</v>
      </c>
      <c r="E12" s="390">
        <v>1000</v>
      </c>
      <c r="F12" s="390">
        <v>600</v>
      </c>
      <c r="G12" s="452">
        <f t="shared" si="0"/>
        <v>60</v>
      </c>
      <c r="I12" s="521"/>
      <c r="L12" s="468"/>
    </row>
    <row r="13" spans="1:15" ht="15" customHeight="1" x14ac:dyDescent="0.25">
      <c r="A13" s="386"/>
      <c r="B13" s="387"/>
      <c r="C13" s="388"/>
      <c r="D13" s="389" t="s">
        <v>169</v>
      </c>
      <c r="E13" s="390">
        <v>37700</v>
      </c>
      <c r="F13" s="390">
        <v>37000</v>
      </c>
      <c r="G13" s="452">
        <f t="shared" si="0"/>
        <v>98.143236074270561</v>
      </c>
      <c r="I13" s="521"/>
      <c r="L13" s="468"/>
    </row>
    <row r="14" spans="1:15" ht="15" customHeight="1" x14ac:dyDescent="0.25">
      <c r="A14" s="386"/>
      <c r="B14" s="387"/>
      <c r="C14" s="388"/>
      <c r="D14" s="389" t="s">
        <v>170</v>
      </c>
      <c r="E14" s="390">
        <v>750</v>
      </c>
      <c r="F14" s="390">
        <v>900</v>
      </c>
      <c r="G14" s="452">
        <f t="shared" si="0"/>
        <v>120</v>
      </c>
      <c r="I14" s="521"/>
      <c r="L14" s="468"/>
    </row>
    <row r="15" spans="1:15" ht="15" customHeight="1" x14ac:dyDescent="0.25">
      <c r="A15" s="386"/>
      <c r="B15" s="387"/>
      <c r="C15" s="388"/>
      <c r="D15" s="389" t="s">
        <v>171</v>
      </c>
      <c r="E15" s="390">
        <v>13600</v>
      </c>
      <c r="F15" s="390">
        <v>13400</v>
      </c>
      <c r="G15" s="452">
        <f t="shared" si="0"/>
        <v>98.529411764705884</v>
      </c>
      <c r="I15" s="522"/>
      <c r="L15" s="468"/>
    </row>
    <row r="16" spans="1:15" ht="15" customHeight="1" x14ac:dyDescent="0.25">
      <c r="A16" s="386"/>
      <c r="B16" s="387"/>
      <c r="C16" s="388"/>
      <c r="D16" s="389" t="s">
        <v>172</v>
      </c>
      <c r="E16" s="390">
        <v>700</v>
      </c>
      <c r="F16" s="390">
        <v>700</v>
      </c>
      <c r="G16" s="452">
        <f t="shared" si="0"/>
        <v>100</v>
      </c>
      <c r="L16" s="468"/>
    </row>
    <row r="17" spans="1:15" ht="15" customHeight="1" x14ac:dyDescent="0.25">
      <c r="A17" s="386"/>
      <c r="B17" s="387"/>
      <c r="C17" s="388"/>
      <c r="D17" s="389" t="s">
        <v>116</v>
      </c>
      <c r="E17" s="390">
        <v>2400</v>
      </c>
      <c r="F17" s="390">
        <v>1700</v>
      </c>
      <c r="G17" s="452">
        <f t="shared" si="0"/>
        <v>70.833333333333329</v>
      </c>
      <c r="L17" s="468"/>
    </row>
    <row r="18" spans="1:15" ht="15" customHeight="1" x14ac:dyDescent="0.25">
      <c r="A18" s="613"/>
      <c r="B18" s="621"/>
      <c r="C18" s="619"/>
      <c r="D18" s="392" t="s">
        <v>203</v>
      </c>
      <c r="E18" s="615">
        <v>400</v>
      </c>
      <c r="F18" s="615">
        <v>427</v>
      </c>
      <c r="G18" s="610">
        <f t="shared" si="0"/>
        <v>106.75</v>
      </c>
      <c r="L18" s="468"/>
    </row>
    <row r="19" spans="1:15" ht="15" customHeight="1" x14ac:dyDescent="0.25">
      <c r="A19" s="614"/>
      <c r="B19" s="622"/>
      <c r="C19" s="620"/>
      <c r="D19" s="393" t="s">
        <v>204</v>
      </c>
      <c r="E19" s="616"/>
      <c r="F19" s="616"/>
      <c r="G19" s="611"/>
      <c r="L19" s="468"/>
    </row>
    <row r="20" spans="1:15" ht="15" customHeight="1" x14ac:dyDescent="0.25">
      <c r="A20" s="386"/>
      <c r="B20" s="387"/>
      <c r="C20" s="388" t="s">
        <v>166</v>
      </c>
      <c r="D20" s="389" t="s">
        <v>269</v>
      </c>
      <c r="E20" s="390">
        <v>100</v>
      </c>
      <c r="F20" s="390">
        <v>50</v>
      </c>
      <c r="G20" s="452">
        <f t="shared" si="0"/>
        <v>50</v>
      </c>
      <c r="L20" s="468"/>
    </row>
    <row r="21" spans="1:15" ht="15" customHeight="1" x14ac:dyDescent="0.25">
      <c r="A21" s="386"/>
      <c r="B21" s="387"/>
      <c r="C21" s="388"/>
      <c r="D21" s="389" t="s">
        <v>173</v>
      </c>
      <c r="E21" s="390">
        <v>20</v>
      </c>
      <c r="F21" s="390">
        <v>0</v>
      </c>
      <c r="G21" s="452">
        <f t="shared" si="0"/>
        <v>0</v>
      </c>
      <c r="L21" s="468"/>
    </row>
    <row r="22" spans="1:15" ht="15" customHeight="1" x14ac:dyDescent="0.25">
      <c r="A22" s="386"/>
      <c r="B22" s="387"/>
      <c r="C22" s="388" t="s">
        <v>166</v>
      </c>
      <c r="D22" s="389" t="s">
        <v>174</v>
      </c>
      <c r="E22" s="390">
        <v>2100</v>
      </c>
      <c r="F22" s="390">
        <v>2100</v>
      </c>
      <c r="G22" s="452">
        <f t="shared" si="0"/>
        <v>100</v>
      </c>
      <c r="L22" s="468"/>
    </row>
    <row r="23" spans="1:15" ht="15" customHeight="1" x14ac:dyDescent="0.25">
      <c r="A23" s="383"/>
      <c r="B23" s="191"/>
      <c r="C23" s="385"/>
      <c r="D23" s="384" t="s">
        <v>175</v>
      </c>
      <c r="E23" s="67">
        <f>SUM(E24:E30)</f>
        <v>20484</v>
      </c>
      <c r="F23" s="67">
        <f>SUM(F24:F30)</f>
        <v>20092</v>
      </c>
      <c r="G23" s="451">
        <f t="shared" si="0"/>
        <v>98.086311267330601</v>
      </c>
      <c r="K23" s="468"/>
    </row>
    <row r="24" spans="1:15" ht="15" customHeight="1" x14ac:dyDescent="0.25">
      <c r="A24" s="386"/>
      <c r="B24" s="387"/>
      <c r="C24" s="395"/>
      <c r="D24" s="389" t="s">
        <v>176</v>
      </c>
      <c r="E24" s="390">
        <v>15919</v>
      </c>
      <c r="F24" s="390">
        <v>15692</v>
      </c>
      <c r="G24" s="452">
        <f t="shared" si="0"/>
        <v>98.574031032100009</v>
      </c>
    </row>
    <row r="25" spans="1:15" s="34" customFormat="1" ht="15" customHeight="1" x14ac:dyDescent="0.25">
      <c r="A25" s="386"/>
      <c r="B25" s="387"/>
      <c r="C25" s="395" t="s">
        <v>308</v>
      </c>
      <c r="D25" s="389" t="s">
        <v>309</v>
      </c>
      <c r="E25" s="390">
        <v>60</v>
      </c>
      <c r="F25" s="390">
        <v>60</v>
      </c>
      <c r="G25" s="452">
        <f t="shared" si="0"/>
        <v>100</v>
      </c>
      <c r="I25" s="520"/>
      <c r="J25" s="13"/>
      <c r="K25" s="13"/>
      <c r="L25" s="13"/>
      <c r="M25" s="13"/>
      <c r="N25" s="13"/>
      <c r="O25" s="13"/>
    </row>
    <row r="26" spans="1:15" ht="15" customHeight="1" x14ac:dyDescent="0.25">
      <c r="A26" s="386"/>
      <c r="B26" s="387"/>
      <c r="C26" s="395"/>
      <c r="D26" s="389" t="s">
        <v>169</v>
      </c>
      <c r="E26" s="390">
        <v>2870</v>
      </c>
      <c r="F26" s="390">
        <v>2743</v>
      </c>
      <c r="G26" s="452">
        <f t="shared" si="0"/>
        <v>95.57491289198606</v>
      </c>
    </row>
    <row r="27" spans="1:15" ht="15" customHeight="1" x14ac:dyDescent="0.25">
      <c r="A27" s="386"/>
      <c r="B27" s="387"/>
      <c r="C27" s="395"/>
      <c r="D27" s="389" t="s">
        <v>170</v>
      </c>
      <c r="E27" s="390">
        <v>15</v>
      </c>
      <c r="F27" s="390">
        <v>15</v>
      </c>
      <c r="G27" s="452">
        <f t="shared" si="0"/>
        <v>100</v>
      </c>
    </row>
    <row r="28" spans="1:15" ht="15" customHeight="1" x14ac:dyDescent="0.25">
      <c r="A28" s="386"/>
      <c r="B28" s="387"/>
      <c r="C28" s="395"/>
      <c r="D28" s="389" t="s">
        <v>171</v>
      </c>
      <c r="E28" s="390">
        <v>1476</v>
      </c>
      <c r="F28" s="390">
        <v>1437</v>
      </c>
      <c r="G28" s="452">
        <f t="shared" si="0"/>
        <v>97.357723577235774</v>
      </c>
    </row>
    <row r="29" spans="1:15" ht="15" customHeight="1" x14ac:dyDescent="0.25">
      <c r="A29" s="386"/>
      <c r="B29" s="387"/>
      <c r="C29" s="388" t="s">
        <v>166</v>
      </c>
      <c r="D29" s="389" t="s">
        <v>177</v>
      </c>
      <c r="E29" s="390">
        <v>84</v>
      </c>
      <c r="F29" s="390">
        <v>84</v>
      </c>
      <c r="G29" s="452">
        <f t="shared" si="0"/>
        <v>100</v>
      </c>
    </row>
    <row r="30" spans="1:15" ht="15" customHeight="1" x14ac:dyDescent="0.25">
      <c r="A30" s="386"/>
      <c r="B30" s="391" t="s">
        <v>226</v>
      </c>
      <c r="C30" s="388" t="s">
        <v>239</v>
      </c>
      <c r="D30" s="389" t="s">
        <v>202</v>
      </c>
      <c r="E30" s="394">
        <v>60</v>
      </c>
      <c r="F30" s="390">
        <v>61</v>
      </c>
      <c r="G30" s="452">
        <f t="shared" si="0"/>
        <v>101.66666666666667</v>
      </c>
    </row>
    <row r="31" spans="1:15" ht="15" customHeight="1" x14ac:dyDescent="0.25">
      <c r="A31" s="386"/>
      <c r="B31" s="391"/>
      <c r="C31" s="388"/>
      <c r="D31" s="389"/>
      <c r="E31" s="394"/>
      <c r="F31" s="394"/>
      <c r="G31" s="452"/>
    </row>
    <row r="32" spans="1:15" ht="15" customHeight="1" x14ac:dyDescent="0.25">
      <c r="A32" s="383" t="s">
        <v>303</v>
      </c>
      <c r="B32" s="191" t="s">
        <v>302</v>
      </c>
      <c r="C32" s="396"/>
      <c r="D32" s="384" t="s">
        <v>163</v>
      </c>
      <c r="E32" s="67">
        <f>E33</f>
        <v>1670</v>
      </c>
      <c r="F32" s="67">
        <f>F33</f>
        <v>0</v>
      </c>
      <c r="G32" s="457">
        <f t="shared" si="0"/>
        <v>0</v>
      </c>
      <c r="K32" s="468"/>
    </row>
    <row r="33" spans="1:15" ht="15" customHeight="1" x14ac:dyDescent="0.25">
      <c r="A33" s="386"/>
      <c r="B33" s="460" t="s">
        <v>339</v>
      </c>
      <c r="C33" s="397"/>
      <c r="D33" s="397" t="s">
        <v>275</v>
      </c>
      <c r="E33" s="394">
        <v>1670</v>
      </c>
      <c r="F33" s="352">
        <v>0</v>
      </c>
      <c r="G33" s="455">
        <f t="shared" si="0"/>
        <v>0</v>
      </c>
    </row>
    <row r="34" spans="1:15" ht="15" customHeight="1" x14ac:dyDescent="0.25">
      <c r="A34" s="398"/>
      <c r="B34" s="399"/>
      <c r="C34" s="388"/>
      <c r="D34" s="389"/>
      <c r="E34" s="394"/>
      <c r="F34" s="394"/>
      <c r="G34" s="454"/>
    </row>
    <row r="35" spans="1:15" ht="15" customHeight="1" x14ac:dyDescent="0.25">
      <c r="A35" s="383" t="s">
        <v>294</v>
      </c>
      <c r="B35" s="617" t="s">
        <v>293</v>
      </c>
      <c r="C35" s="618"/>
      <c r="D35" s="384" t="s">
        <v>163</v>
      </c>
      <c r="E35" s="67">
        <f>E36+E37</f>
        <v>200</v>
      </c>
      <c r="F35" s="67">
        <f>F36+F37</f>
        <v>194</v>
      </c>
      <c r="G35" s="451">
        <f t="shared" si="0"/>
        <v>97</v>
      </c>
      <c r="H35" s="32"/>
      <c r="I35" s="523"/>
      <c r="K35" s="468"/>
    </row>
    <row r="36" spans="1:15" ht="15" customHeight="1" x14ac:dyDescent="0.25">
      <c r="A36" s="386"/>
      <c r="B36" s="400"/>
      <c r="C36" s="388"/>
      <c r="D36" s="401" t="s">
        <v>103</v>
      </c>
      <c r="E36" s="390">
        <v>20</v>
      </c>
      <c r="F36" s="390">
        <v>14</v>
      </c>
      <c r="G36" s="452">
        <f t="shared" si="0"/>
        <v>70</v>
      </c>
      <c r="H36" s="32"/>
      <c r="I36" s="523"/>
    </row>
    <row r="37" spans="1:15" ht="15" customHeight="1" thickBot="1" x14ac:dyDescent="0.3">
      <c r="A37" s="402"/>
      <c r="B37" s="403" t="s">
        <v>206</v>
      </c>
      <c r="C37" s="404" t="s">
        <v>273</v>
      </c>
      <c r="D37" s="405" t="s">
        <v>179</v>
      </c>
      <c r="E37" s="406">
        <v>180</v>
      </c>
      <c r="F37" s="406">
        <v>180</v>
      </c>
      <c r="G37" s="453">
        <f t="shared" si="0"/>
        <v>100</v>
      </c>
      <c r="H37" s="35"/>
      <c r="I37" s="523"/>
    </row>
    <row r="38" spans="1:15" s="32" customFormat="1" ht="12.75" customHeight="1" x14ac:dyDescent="0.25">
      <c r="A38" s="407"/>
      <c r="B38" s="408"/>
      <c r="C38" s="409"/>
      <c r="D38" s="410"/>
      <c r="E38" s="411"/>
      <c r="F38" s="13"/>
      <c r="I38" s="523"/>
      <c r="J38" s="13"/>
      <c r="K38" s="13"/>
      <c r="L38" s="13"/>
      <c r="M38" s="13"/>
      <c r="N38" s="13"/>
      <c r="O38" s="13"/>
    </row>
    <row r="39" spans="1:15" s="32" customFormat="1" ht="12.75" customHeight="1" x14ac:dyDescent="0.25">
      <c r="A39" s="407"/>
      <c r="B39" s="408"/>
      <c r="C39" s="409"/>
      <c r="D39" s="410"/>
      <c r="E39" s="411"/>
      <c r="F39" s="13"/>
      <c r="I39" s="523"/>
      <c r="J39" s="13"/>
      <c r="K39" s="13"/>
      <c r="L39" s="13"/>
      <c r="M39" s="13"/>
      <c r="N39" s="13"/>
      <c r="O39" s="13"/>
    </row>
    <row r="40" spans="1:15" s="32" customFormat="1" ht="12.75" customHeight="1" x14ac:dyDescent="0.25">
      <c r="A40" s="407"/>
      <c r="B40" s="408"/>
      <c r="C40" s="409"/>
      <c r="D40" s="410"/>
      <c r="E40" s="411"/>
      <c r="F40" s="13"/>
      <c r="I40" s="523"/>
      <c r="J40" s="13"/>
      <c r="K40" s="13"/>
      <c r="L40" s="13"/>
      <c r="M40" s="13"/>
      <c r="N40" s="13"/>
      <c r="O40" s="13"/>
    </row>
    <row r="41" spans="1:15" s="32" customFormat="1" ht="12.75" customHeight="1" x14ac:dyDescent="0.25">
      <c r="A41" s="407"/>
      <c r="B41" s="408"/>
      <c r="C41" s="409"/>
      <c r="D41" s="410"/>
      <c r="E41" s="411"/>
      <c r="F41" s="13"/>
      <c r="I41" s="523"/>
      <c r="J41" s="13"/>
      <c r="K41" s="13"/>
      <c r="L41" s="13"/>
      <c r="M41" s="13"/>
      <c r="N41" s="13"/>
      <c r="O41" s="13"/>
    </row>
    <row r="42" spans="1:15" s="32" customFormat="1" ht="48" customHeight="1" x14ac:dyDescent="0.25">
      <c r="A42" s="407"/>
      <c r="B42" s="408"/>
      <c r="C42" s="409"/>
      <c r="D42" s="410"/>
      <c r="E42" s="411"/>
      <c r="F42" s="13"/>
      <c r="I42" s="523"/>
      <c r="J42" s="13"/>
      <c r="K42" s="13"/>
      <c r="L42" s="13"/>
      <c r="M42" s="13"/>
      <c r="N42" s="13"/>
      <c r="O42" s="13"/>
    </row>
    <row r="43" spans="1:15" s="32" customFormat="1" ht="12.75" customHeight="1" x14ac:dyDescent="0.25">
      <c r="A43" s="407"/>
      <c r="B43" s="408"/>
      <c r="C43" s="409"/>
      <c r="D43" s="410"/>
      <c r="E43" s="411"/>
      <c r="F43" s="13"/>
      <c r="I43" s="523"/>
      <c r="J43" s="13"/>
      <c r="K43" s="13"/>
      <c r="L43" s="13"/>
      <c r="M43" s="13"/>
      <c r="N43" s="13"/>
      <c r="O43" s="13"/>
    </row>
    <row r="44" spans="1:15" s="32" customFormat="1" ht="12.75" customHeight="1" x14ac:dyDescent="0.25">
      <c r="A44" s="407"/>
      <c r="B44" s="408"/>
      <c r="C44" s="409"/>
      <c r="D44" s="410"/>
      <c r="E44" s="411"/>
      <c r="F44" s="13"/>
      <c r="I44" s="523"/>
      <c r="J44" s="13"/>
      <c r="K44" s="13"/>
      <c r="L44" s="13"/>
      <c r="M44" s="13"/>
      <c r="N44" s="13"/>
      <c r="O44" s="13"/>
    </row>
    <row r="45" spans="1:15" s="32" customFormat="1" ht="12.75" customHeight="1" x14ac:dyDescent="0.25">
      <c r="A45" s="407"/>
      <c r="B45" s="408"/>
      <c r="C45" s="409"/>
      <c r="D45" s="410"/>
      <c r="E45" s="411"/>
      <c r="F45" s="13"/>
      <c r="I45" s="523"/>
      <c r="J45" s="13"/>
      <c r="K45" s="13"/>
      <c r="L45" s="13"/>
      <c r="M45" s="13"/>
      <c r="N45" s="13"/>
      <c r="O45" s="13"/>
    </row>
    <row r="46" spans="1:15" s="32" customFormat="1" ht="12.75" customHeight="1" x14ac:dyDescent="0.25">
      <c r="A46" s="407"/>
      <c r="B46" s="408"/>
      <c r="C46" s="409"/>
      <c r="D46" s="410"/>
      <c r="E46" s="411"/>
      <c r="F46" s="13"/>
      <c r="I46" s="523"/>
      <c r="J46" s="13"/>
      <c r="K46" s="13"/>
      <c r="L46" s="13"/>
      <c r="M46" s="13"/>
      <c r="N46" s="13"/>
      <c r="O46" s="13"/>
    </row>
    <row r="47" spans="1:15" s="32" customFormat="1" ht="12.75" customHeight="1" x14ac:dyDescent="0.25">
      <c r="A47" s="407"/>
      <c r="B47" s="408"/>
      <c r="C47" s="409"/>
      <c r="D47" s="410"/>
      <c r="E47" s="411"/>
      <c r="F47" s="13"/>
      <c r="I47" s="523"/>
      <c r="J47" s="13"/>
      <c r="K47" s="13"/>
      <c r="L47" s="13"/>
      <c r="M47" s="13"/>
      <c r="N47" s="13"/>
      <c r="O47" s="13"/>
    </row>
    <row r="48" spans="1:15" s="32" customFormat="1" ht="12.75" customHeight="1" thickBot="1" x14ac:dyDescent="0.3">
      <c r="A48" s="407"/>
      <c r="B48" s="408"/>
      <c r="C48" s="409"/>
      <c r="D48" s="410"/>
      <c r="E48" s="412"/>
      <c r="F48" s="412"/>
      <c r="G48" s="17" t="s">
        <v>330</v>
      </c>
      <c r="I48" s="523"/>
      <c r="J48" s="13"/>
      <c r="K48" s="13"/>
      <c r="L48" s="13"/>
      <c r="M48" s="13"/>
      <c r="N48" s="13"/>
      <c r="O48" s="13"/>
    </row>
    <row r="49" spans="1:11" ht="15" customHeight="1" x14ac:dyDescent="0.25">
      <c r="A49" s="329" t="s">
        <v>1</v>
      </c>
      <c r="B49" s="286" t="s">
        <v>2</v>
      </c>
      <c r="C49" s="287" t="s">
        <v>3</v>
      </c>
      <c r="D49" s="376"/>
      <c r="E49" s="60" t="s">
        <v>4</v>
      </c>
      <c r="F49" s="60" t="s">
        <v>228</v>
      </c>
      <c r="G49" s="63"/>
    </row>
    <row r="50" spans="1:11" ht="15" customHeight="1" x14ac:dyDescent="0.25">
      <c r="A50" s="331" t="s">
        <v>5</v>
      </c>
      <c r="B50" s="289" t="s">
        <v>6</v>
      </c>
      <c r="C50" s="332" t="s">
        <v>7</v>
      </c>
      <c r="D50" s="291" t="s">
        <v>8</v>
      </c>
      <c r="E50" s="61" t="s">
        <v>255</v>
      </c>
      <c r="F50" s="61" t="s">
        <v>218</v>
      </c>
      <c r="G50" s="64" t="s">
        <v>337</v>
      </c>
    </row>
    <row r="51" spans="1:11" ht="15" customHeight="1" thickBot="1" x14ac:dyDescent="0.3">
      <c r="A51" s="333" t="s">
        <v>9</v>
      </c>
      <c r="B51" s="293" t="s">
        <v>10</v>
      </c>
      <c r="C51" s="294"/>
      <c r="D51" s="377"/>
      <c r="E51" s="62" t="s">
        <v>296</v>
      </c>
      <c r="F51" s="62" t="s">
        <v>336</v>
      </c>
      <c r="G51" s="65" t="s">
        <v>229</v>
      </c>
    </row>
    <row r="52" spans="1:11" s="13" customFormat="1" ht="15" customHeight="1" x14ac:dyDescent="0.25">
      <c r="A52" s="383" t="s">
        <v>205</v>
      </c>
      <c r="B52" s="413" t="s">
        <v>143</v>
      </c>
      <c r="C52" s="414"/>
      <c r="D52" s="384"/>
      <c r="E52" s="67">
        <f>E53+E56</f>
        <v>40839</v>
      </c>
      <c r="F52" s="67">
        <f>F53+F56</f>
        <v>40999</v>
      </c>
      <c r="G52" s="515">
        <f t="shared" ref="G52:G79" si="1">(F52*100)/E52</f>
        <v>100.3917823648963</v>
      </c>
      <c r="I52" s="524"/>
      <c r="K52" s="468"/>
    </row>
    <row r="53" spans="1:11" s="13" customFormat="1" ht="15" customHeight="1" x14ac:dyDescent="0.25">
      <c r="A53" s="383"/>
      <c r="B53" s="413"/>
      <c r="C53" s="413"/>
      <c r="D53" s="384" t="s">
        <v>163</v>
      </c>
      <c r="E53" s="67">
        <f>E54+E55</f>
        <v>900</v>
      </c>
      <c r="F53" s="67">
        <f>F54+F55</f>
        <v>1050</v>
      </c>
      <c r="G53" s="451">
        <f t="shared" si="1"/>
        <v>116.66666666666667</v>
      </c>
      <c r="I53" s="524"/>
    </row>
    <row r="54" spans="1:11" s="13" customFormat="1" ht="15" customHeight="1" x14ac:dyDescent="0.25">
      <c r="A54" s="415"/>
      <c r="B54" s="416">
        <v>931</v>
      </c>
      <c r="C54" s="417"/>
      <c r="D54" s="350" t="s">
        <v>118</v>
      </c>
      <c r="E54" s="390">
        <v>700</v>
      </c>
      <c r="F54" s="390">
        <v>700</v>
      </c>
      <c r="G54" s="452">
        <f t="shared" si="1"/>
        <v>100</v>
      </c>
      <c r="H54" s="23"/>
      <c r="I54" s="524"/>
    </row>
    <row r="55" spans="1:11" s="13" customFormat="1" ht="15" customHeight="1" x14ac:dyDescent="0.25">
      <c r="A55" s="418"/>
      <c r="B55" s="419">
        <v>931</v>
      </c>
      <c r="C55" s="420"/>
      <c r="D55" s="401" t="s">
        <v>103</v>
      </c>
      <c r="E55" s="421">
        <v>200</v>
      </c>
      <c r="F55" s="390">
        <v>350</v>
      </c>
      <c r="G55" s="452">
        <f t="shared" si="1"/>
        <v>175</v>
      </c>
      <c r="I55" s="524"/>
    </row>
    <row r="56" spans="1:11" ht="15" customHeight="1" x14ac:dyDescent="0.25">
      <c r="A56" s="422"/>
      <c r="B56" s="423"/>
      <c r="C56" s="424" t="s">
        <v>210</v>
      </c>
      <c r="D56" s="425" t="s">
        <v>163</v>
      </c>
      <c r="E56" s="426">
        <f>SUM(E57:E79)</f>
        <v>39939</v>
      </c>
      <c r="F56" s="426">
        <f>SUM(F57:F79)</f>
        <v>39949</v>
      </c>
      <c r="G56" s="457">
        <f t="shared" si="1"/>
        <v>100.02503818322943</v>
      </c>
    </row>
    <row r="57" spans="1:11" ht="15" customHeight="1" x14ac:dyDescent="0.25">
      <c r="A57" s="386"/>
      <c r="B57" s="400"/>
      <c r="C57" s="395" t="s">
        <v>113</v>
      </c>
      <c r="D57" s="389" t="s">
        <v>180</v>
      </c>
      <c r="E57" s="390">
        <v>15</v>
      </c>
      <c r="F57" s="390">
        <v>20</v>
      </c>
      <c r="G57" s="479">
        <f t="shared" si="1"/>
        <v>133.33333333333334</v>
      </c>
    </row>
    <row r="58" spans="1:11" ht="15" customHeight="1" x14ac:dyDescent="0.25">
      <c r="A58" s="386"/>
      <c r="B58" s="400"/>
      <c r="C58" s="395" t="s">
        <v>113</v>
      </c>
      <c r="D58" s="389" t="s">
        <v>114</v>
      </c>
      <c r="E58" s="390">
        <v>80</v>
      </c>
      <c r="F58" s="390">
        <v>85</v>
      </c>
      <c r="G58" s="479">
        <f t="shared" si="1"/>
        <v>106.25</v>
      </c>
    </row>
    <row r="59" spans="1:11" ht="15" customHeight="1" x14ac:dyDescent="0.25">
      <c r="A59" s="386"/>
      <c r="B59" s="400"/>
      <c r="C59" s="395" t="s">
        <v>113</v>
      </c>
      <c r="D59" s="389" t="s">
        <v>149</v>
      </c>
      <c r="E59" s="390">
        <v>200</v>
      </c>
      <c r="F59" s="390">
        <v>200</v>
      </c>
      <c r="G59" s="479">
        <f t="shared" si="1"/>
        <v>100</v>
      </c>
    </row>
    <row r="60" spans="1:11" ht="15" customHeight="1" x14ac:dyDescent="0.25">
      <c r="A60" s="386"/>
      <c r="B60" s="400"/>
      <c r="C60" s="395"/>
      <c r="D60" s="389" t="s">
        <v>150</v>
      </c>
      <c r="E60" s="390">
        <v>2000</v>
      </c>
      <c r="F60" s="390">
        <v>2300</v>
      </c>
      <c r="G60" s="479">
        <f t="shared" si="1"/>
        <v>115</v>
      </c>
    </row>
    <row r="61" spans="1:11" ht="15" customHeight="1" x14ac:dyDescent="0.25">
      <c r="A61" s="386"/>
      <c r="B61" s="400"/>
      <c r="C61" s="395"/>
      <c r="D61" s="389" t="s">
        <v>181</v>
      </c>
      <c r="E61" s="390">
        <v>1</v>
      </c>
      <c r="F61" s="390">
        <v>0</v>
      </c>
      <c r="G61" s="479">
        <f t="shared" si="1"/>
        <v>0</v>
      </c>
    </row>
    <row r="62" spans="1:11" ht="15" customHeight="1" x14ac:dyDescent="0.25">
      <c r="A62" s="386"/>
      <c r="B62" s="400"/>
      <c r="C62" s="395"/>
      <c r="D62" s="389" t="s">
        <v>182</v>
      </c>
      <c r="E62" s="390">
        <v>900</v>
      </c>
      <c r="F62" s="390">
        <v>900</v>
      </c>
      <c r="G62" s="479">
        <f t="shared" si="1"/>
        <v>100</v>
      </c>
    </row>
    <row r="63" spans="1:11" ht="15" customHeight="1" x14ac:dyDescent="0.25">
      <c r="A63" s="386"/>
      <c r="B63" s="400"/>
      <c r="C63" s="395"/>
      <c r="D63" s="389" t="s">
        <v>183</v>
      </c>
      <c r="E63" s="390">
        <v>400</v>
      </c>
      <c r="F63" s="390">
        <v>400</v>
      </c>
      <c r="G63" s="479">
        <f t="shared" si="1"/>
        <v>100</v>
      </c>
    </row>
    <row r="64" spans="1:11" ht="15" customHeight="1" x14ac:dyDescent="0.25">
      <c r="A64" s="386"/>
      <c r="B64" s="400"/>
      <c r="C64" s="395"/>
      <c r="D64" s="389" t="s">
        <v>184</v>
      </c>
      <c r="E64" s="390">
        <v>2500</v>
      </c>
      <c r="F64" s="390">
        <v>2500</v>
      </c>
      <c r="G64" s="479">
        <f t="shared" si="1"/>
        <v>100</v>
      </c>
    </row>
    <row r="65" spans="1:11" ht="15" customHeight="1" x14ac:dyDescent="0.25">
      <c r="A65" s="386"/>
      <c r="B65" s="400"/>
      <c r="C65" s="395"/>
      <c r="D65" s="389" t="s">
        <v>154</v>
      </c>
      <c r="E65" s="390">
        <v>4000</v>
      </c>
      <c r="F65" s="390">
        <v>3950</v>
      </c>
      <c r="G65" s="479">
        <f t="shared" si="1"/>
        <v>98.75</v>
      </c>
    </row>
    <row r="66" spans="1:11" ht="15" customHeight="1" x14ac:dyDescent="0.25">
      <c r="A66" s="386"/>
      <c r="B66" s="400"/>
      <c r="C66" s="395"/>
      <c r="D66" s="389" t="s">
        <v>185</v>
      </c>
      <c r="E66" s="390">
        <v>300</v>
      </c>
      <c r="F66" s="390">
        <v>260</v>
      </c>
      <c r="G66" s="479">
        <f t="shared" si="1"/>
        <v>86.666666666666671</v>
      </c>
    </row>
    <row r="67" spans="1:11" ht="15" customHeight="1" x14ac:dyDescent="0.25">
      <c r="A67" s="386"/>
      <c r="B67" s="400"/>
      <c r="C67" s="395"/>
      <c r="D67" s="427" t="s">
        <v>186</v>
      </c>
      <c r="E67" s="390">
        <v>3500</v>
      </c>
      <c r="F67" s="390">
        <v>3500</v>
      </c>
      <c r="G67" s="479">
        <f t="shared" si="1"/>
        <v>100</v>
      </c>
    </row>
    <row r="68" spans="1:11" ht="15" customHeight="1" x14ac:dyDescent="0.25">
      <c r="A68" s="386"/>
      <c r="B68" s="400"/>
      <c r="C68" s="395"/>
      <c r="D68" s="389" t="s">
        <v>187</v>
      </c>
      <c r="E68" s="390">
        <v>800</v>
      </c>
      <c r="F68" s="390">
        <v>800</v>
      </c>
      <c r="G68" s="479">
        <f t="shared" si="1"/>
        <v>100</v>
      </c>
    </row>
    <row r="69" spans="1:11" ht="15" customHeight="1" x14ac:dyDescent="0.25">
      <c r="A69" s="386"/>
      <c r="B69" s="400"/>
      <c r="C69" s="395"/>
      <c r="D69" s="466" t="s">
        <v>106</v>
      </c>
      <c r="E69" s="467">
        <v>200</v>
      </c>
      <c r="F69" s="390">
        <v>180</v>
      </c>
      <c r="G69" s="480">
        <f t="shared" si="1"/>
        <v>90</v>
      </c>
      <c r="I69" s="525"/>
    </row>
    <row r="70" spans="1:11" ht="15" customHeight="1" x14ac:dyDescent="0.25">
      <c r="A70" s="386"/>
      <c r="B70" s="400"/>
      <c r="C70" s="393"/>
      <c r="D70" s="427" t="s">
        <v>151</v>
      </c>
      <c r="E70" s="390">
        <v>50</v>
      </c>
      <c r="F70" s="390">
        <v>500</v>
      </c>
      <c r="G70" s="479">
        <f t="shared" si="1"/>
        <v>1000</v>
      </c>
    </row>
    <row r="71" spans="1:11" ht="15" customHeight="1" x14ac:dyDescent="0.25">
      <c r="A71" s="386"/>
      <c r="B71" s="400"/>
      <c r="C71" s="388"/>
      <c r="D71" s="389" t="s">
        <v>118</v>
      </c>
      <c r="E71" s="390">
        <v>50</v>
      </c>
      <c r="F71" s="390">
        <v>24</v>
      </c>
      <c r="G71" s="479">
        <f t="shared" si="1"/>
        <v>48</v>
      </c>
    </row>
    <row r="72" spans="1:11" ht="15" customHeight="1" x14ac:dyDescent="0.25">
      <c r="A72" s="386"/>
      <c r="B72" s="400"/>
      <c r="C72" s="388"/>
      <c r="D72" s="389" t="s">
        <v>103</v>
      </c>
      <c r="E72" s="390">
        <v>12000</v>
      </c>
      <c r="F72" s="390">
        <v>14000</v>
      </c>
      <c r="G72" s="479">
        <f t="shared" si="1"/>
        <v>116.66666666666667</v>
      </c>
    </row>
    <row r="73" spans="1:11" ht="15" customHeight="1" x14ac:dyDescent="0.25">
      <c r="A73" s="386"/>
      <c r="B73" s="400"/>
      <c r="C73" s="388" t="s">
        <v>166</v>
      </c>
      <c r="D73" s="389" t="s">
        <v>188</v>
      </c>
      <c r="E73" s="390">
        <v>2800</v>
      </c>
      <c r="F73" s="390">
        <v>2800</v>
      </c>
      <c r="G73" s="479">
        <f t="shared" si="1"/>
        <v>100</v>
      </c>
    </row>
    <row r="74" spans="1:11" ht="15" customHeight="1" x14ac:dyDescent="0.25">
      <c r="A74" s="386"/>
      <c r="B74" s="400"/>
      <c r="C74" s="388"/>
      <c r="D74" s="389" t="s">
        <v>152</v>
      </c>
      <c r="E74" s="390">
        <v>10000</v>
      </c>
      <c r="F74" s="390">
        <v>7300</v>
      </c>
      <c r="G74" s="479">
        <f t="shared" si="1"/>
        <v>73</v>
      </c>
    </row>
    <row r="75" spans="1:11" ht="15" customHeight="1" x14ac:dyDescent="0.25">
      <c r="A75" s="386"/>
      <c r="B75" s="400"/>
      <c r="C75" s="388"/>
      <c r="D75" s="389" t="s">
        <v>189</v>
      </c>
      <c r="E75" s="390">
        <v>50</v>
      </c>
      <c r="F75" s="390">
        <v>50</v>
      </c>
      <c r="G75" s="479">
        <f t="shared" si="1"/>
        <v>100</v>
      </c>
    </row>
    <row r="76" spans="1:11" ht="15" customHeight="1" x14ac:dyDescent="0.25">
      <c r="A76" s="386"/>
      <c r="B76" s="400"/>
      <c r="C76" s="388"/>
      <c r="D76" s="389" t="s">
        <v>190</v>
      </c>
      <c r="E76" s="390">
        <v>50</v>
      </c>
      <c r="F76" s="390">
        <v>150</v>
      </c>
      <c r="G76" s="479">
        <f t="shared" si="1"/>
        <v>300</v>
      </c>
    </row>
    <row r="77" spans="1:11" ht="15" customHeight="1" x14ac:dyDescent="0.25">
      <c r="A77" s="386"/>
      <c r="B77" s="400"/>
      <c r="C77" s="388" t="s">
        <v>191</v>
      </c>
      <c r="D77" s="389" t="s">
        <v>192</v>
      </c>
      <c r="E77" s="390">
        <v>10</v>
      </c>
      <c r="F77" s="390">
        <v>5</v>
      </c>
      <c r="G77" s="479">
        <f t="shared" si="1"/>
        <v>50</v>
      </c>
    </row>
    <row r="78" spans="1:11" ht="15" customHeight="1" x14ac:dyDescent="0.25">
      <c r="A78" s="386"/>
      <c r="B78" s="400"/>
      <c r="C78" s="388"/>
      <c r="D78" s="389" t="s">
        <v>193</v>
      </c>
      <c r="E78" s="390">
        <v>8</v>
      </c>
      <c r="F78" s="390">
        <v>5</v>
      </c>
      <c r="G78" s="479">
        <f t="shared" si="1"/>
        <v>62.5</v>
      </c>
    </row>
    <row r="79" spans="1:11" ht="15" customHeight="1" x14ac:dyDescent="0.25">
      <c r="A79" s="428"/>
      <c r="B79" s="429"/>
      <c r="C79" s="392"/>
      <c r="D79" s="389" t="s">
        <v>194</v>
      </c>
      <c r="E79" s="390">
        <v>25</v>
      </c>
      <c r="F79" s="390">
        <v>20</v>
      </c>
      <c r="G79" s="479">
        <f t="shared" si="1"/>
        <v>80</v>
      </c>
    </row>
    <row r="80" spans="1:11" ht="15" customHeight="1" x14ac:dyDescent="0.25">
      <c r="A80" s="383" t="s">
        <v>285</v>
      </c>
      <c r="B80" s="413" t="s">
        <v>286</v>
      </c>
      <c r="C80" s="414"/>
      <c r="D80" s="425" t="s">
        <v>163</v>
      </c>
      <c r="E80" s="426">
        <f>SUM(E81:E89)</f>
        <v>26150</v>
      </c>
      <c r="F80" s="426">
        <f>SUM(F81:F89)</f>
        <v>25350</v>
      </c>
      <c r="G80" s="451">
        <f t="shared" ref="G80:G89" si="2">(F80*100)/E80</f>
        <v>96.940726577437857</v>
      </c>
      <c r="H80" s="22"/>
      <c r="K80" s="468"/>
    </row>
    <row r="81" spans="1:11" ht="15" customHeight="1" x14ac:dyDescent="0.25">
      <c r="A81" s="430"/>
      <c r="B81" s="416"/>
      <c r="C81" s="388"/>
      <c r="D81" s="389" t="s">
        <v>149</v>
      </c>
      <c r="E81" s="390">
        <v>2500</v>
      </c>
      <c r="F81" s="390">
        <v>2400</v>
      </c>
      <c r="G81" s="452">
        <f t="shared" si="2"/>
        <v>96</v>
      </c>
    </row>
    <row r="82" spans="1:11" ht="15" customHeight="1" x14ac:dyDescent="0.25">
      <c r="A82" s="430"/>
      <c r="B82" s="416"/>
      <c r="C82" s="388"/>
      <c r="D82" s="389" t="s">
        <v>115</v>
      </c>
      <c r="E82" s="390">
        <v>250</v>
      </c>
      <c r="F82" s="390">
        <v>350</v>
      </c>
      <c r="G82" s="452">
        <f t="shared" si="2"/>
        <v>140</v>
      </c>
    </row>
    <row r="83" spans="1:11" ht="15" customHeight="1" x14ac:dyDescent="0.25">
      <c r="A83" s="386"/>
      <c r="B83" s="391"/>
      <c r="C83" s="395"/>
      <c r="D83" s="401" t="s">
        <v>103</v>
      </c>
      <c r="E83" s="388">
        <v>150</v>
      </c>
      <c r="F83" s="388">
        <v>150</v>
      </c>
      <c r="G83" s="452">
        <f t="shared" si="2"/>
        <v>100</v>
      </c>
    </row>
    <row r="84" spans="1:11" ht="15" customHeight="1" x14ac:dyDescent="0.25">
      <c r="A84" s="386"/>
      <c r="B84" s="391"/>
      <c r="C84" s="395" t="s">
        <v>287</v>
      </c>
      <c r="D84" s="401" t="s">
        <v>154</v>
      </c>
      <c r="E84" s="388">
        <v>300</v>
      </c>
      <c r="F84" s="388">
        <v>300</v>
      </c>
      <c r="G84" s="452">
        <f t="shared" si="2"/>
        <v>100</v>
      </c>
    </row>
    <row r="85" spans="1:11" ht="15" customHeight="1" x14ac:dyDescent="0.25">
      <c r="A85" s="430"/>
      <c r="B85" s="416"/>
      <c r="C85" s="388" t="s">
        <v>237</v>
      </c>
      <c r="D85" s="389" t="s">
        <v>187</v>
      </c>
      <c r="E85" s="390">
        <v>4100</v>
      </c>
      <c r="F85" s="390">
        <v>4800</v>
      </c>
      <c r="G85" s="452">
        <f t="shared" si="2"/>
        <v>117.07317073170732</v>
      </c>
    </row>
    <row r="86" spans="1:11" ht="15" customHeight="1" x14ac:dyDescent="0.25">
      <c r="A86" s="430"/>
      <c r="B86" s="416"/>
      <c r="C86" s="388" t="s">
        <v>279</v>
      </c>
      <c r="D86" s="389" t="s">
        <v>118</v>
      </c>
      <c r="E86" s="390">
        <v>150</v>
      </c>
      <c r="F86" s="390">
        <v>150</v>
      </c>
      <c r="G86" s="452">
        <f t="shared" si="2"/>
        <v>100</v>
      </c>
    </row>
    <row r="87" spans="1:11" ht="15" customHeight="1" x14ac:dyDescent="0.25">
      <c r="A87" s="430"/>
      <c r="B87" s="416"/>
      <c r="C87" s="388" t="s">
        <v>238</v>
      </c>
      <c r="D87" s="389" t="s">
        <v>236</v>
      </c>
      <c r="E87" s="390">
        <v>17000</v>
      </c>
      <c r="F87" s="390">
        <v>15800</v>
      </c>
      <c r="G87" s="452">
        <f t="shared" si="2"/>
        <v>92.941176470588232</v>
      </c>
    </row>
    <row r="88" spans="1:11" ht="15" customHeight="1" x14ac:dyDescent="0.25">
      <c r="A88" s="386"/>
      <c r="B88" s="391"/>
      <c r="C88" s="395" t="s">
        <v>235</v>
      </c>
      <c r="D88" s="401" t="s">
        <v>254</v>
      </c>
      <c r="E88" s="390">
        <v>1500</v>
      </c>
      <c r="F88" s="390">
        <v>1200</v>
      </c>
      <c r="G88" s="452">
        <f t="shared" si="2"/>
        <v>80</v>
      </c>
    </row>
    <row r="89" spans="1:11" ht="15" customHeight="1" x14ac:dyDescent="0.25">
      <c r="A89" s="428"/>
      <c r="B89" s="431"/>
      <c r="C89" s="432" t="s">
        <v>288</v>
      </c>
      <c r="D89" s="433" t="s">
        <v>178</v>
      </c>
      <c r="E89" s="392">
        <v>200</v>
      </c>
      <c r="F89" s="392">
        <v>200</v>
      </c>
      <c r="G89" s="499">
        <f t="shared" si="2"/>
        <v>100</v>
      </c>
    </row>
    <row r="90" spans="1:11" ht="15" customHeight="1" x14ac:dyDescent="0.25">
      <c r="A90" s="383" t="s">
        <v>207</v>
      </c>
      <c r="B90" s="617" t="s">
        <v>208</v>
      </c>
      <c r="C90" s="618"/>
      <c r="D90" s="384"/>
      <c r="E90" s="67">
        <f>SUM(E91:E91)</f>
        <v>2000</v>
      </c>
      <c r="F90" s="67">
        <f>SUM(F91:F91)</f>
        <v>2480</v>
      </c>
      <c r="G90" s="451">
        <f t="shared" ref="G90:G91" si="3">(F90*100)/E90</f>
        <v>124</v>
      </c>
      <c r="K90" s="468"/>
    </row>
    <row r="91" spans="1:11" ht="15" customHeight="1" thickBot="1" x14ac:dyDescent="0.3">
      <c r="A91" s="428"/>
      <c r="B91" s="429"/>
      <c r="C91" s="432" t="s">
        <v>304</v>
      </c>
      <c r="D91" s="434" t="s">
        <v>163</v>
      </c>
      <c r="E91" s="435">
        <v>2000</v>
      </c>
      <c r="F91" s="435">
        <v>2480</v>
      </c>
      <c r="G91" s="499">
        <f t="shared" si="3"/>
        <v>124</v>
      </c>
    </row>
    <row r="92" spans="1:11" ht="17.100000000000001" customHeight="1" thickBot="1" x14ac:dyDescent="0.3">
      <c r="A92" s="604" t="s">
        <v>16</v>
      </c>
      <c r="B92" s="605"/>
      <c r="C92" s="606"/>
      <c r="D92" s="436"/>
      <c r="E92" s="437">
        <f>E7+E32+E35+E52+E80+E90</f>
        <v>301594</v>
      </c>
      <c r="F92" s="437">
        <f>F7+F32+F35+F52+F80+F90</f>
        <v>294853</v>
      </c>
      <c r="G92" s="498">
        <f>(F92*100)/E92</f>
        <v>97.764875959070807</v>
      </c>
      <c r="H92" s="27"/>
      <c r="J92" s="468"/>
      <c r="K92" s="468"/>
    </row>
    <row r="93" spans="1:11" x14ac:dyDescent="0.25">
      <c r="A93" s="13"/>
      <c r="B93" s="13"/>
      <c r="C93" s="13"/>
      <c r="D93" s="13"/>
      <c r="E93" s="255"/>
      <c r="F93" s="519"/>
      <c r="G93" s="40"/>
      <c r="H93" s="20"/>
    </row>
  </sheetData>
  <mergeCells count="11">
    <mergeCell ref="G18:G19"/>
    <mergeCell ref="A2:E2"/>
    <mergeCell ref="A18:A19"/>
    <mergeCell ref="A92:C92"/>
    <mergeCell ref="F18:F19"/>
    <mergeCell ref="B7:C7"/>
    <mergeCell ref="B35:C35"/>
    <mergeCell ref="B90:C90"/>
    <mergeCell ref="E18:E19"/>
    <mergeCell ref="C18:C19"/>
    <mergeCell ref="B18:B19"/>
  </mergeCells>
  <printOptions horizontalCentered="1"/>
  <pageMargins left="0" right="0" top="0" bottom="0" header="0" footer="0"/>
  <pageSetup paperSize="9" scale="8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21"/>
  <sheetViews>
    <sheetView tabSelected="1" zoomScaleNormal="100" workbookViewId="0">
      <selection activeCell="I29" sqref="I29"/>
    </sheetView>
  </sheetViews>
  <sheetFormatPr defaultRowHeight="15" x14ac:dyDescent="0.25"/>
  <cols>
    <col min="1" max="2" width="12.7109375" customWidth="1"/>
    <col min="3" max="3" width="37" customWidth="1"/>
    <col min="4" max="4" width="51.5703125" customWidth="1"/>
    <col min="5" max="5" width="14.7109375" customWidth="1"/>
    <col min="6" max="6" width="14.7109375" style="25" customWidth="1"/>
    <col min="7" max="7" width="14.7109375" customWidth="1"/>
  </cols>
  <sheetData>
    <row r="1" spans="1:9" x14ac:dyDescent="0.25">
      <c r="A1" s="3"/>
      <c r="B1" s="3"/>
      <c r="C1" s="3"/>
      <c r="D1" s="3"/>
    </row>
    <row r="2" spans="1:9" ht="18" x14ac:dyDescent="0.25">
      <c r="A2" s="3"/>
      <c r="B2" s="3"/>
      <c r="C2" s="5"/>
      <c r="D2" s="3"/>
      <c r="I2" s="13"/>
    </row>
    <row r="3" spans="1:9" ht="15.75" x14ac:dyDescent="0.25">
      <c r="A3" s="623" t="s">
        <v>195</v>
      </c>
      <c r="B3" s="624"/>
      <c r="C3" s="624"/>
      <c r="D3" s="624"/>
    </row>
    <row r="4" spans="1:9" ht="15.75" thickBot="1" x14ac:dyDescent="0.3">
      <c r="A4" s="3"/>
      <c r="B4" s="3"/>
      <c r="C4" s="3"/>
      <c r="D4" s="3"/>
      <c r="G4" s="17" t="s">
        <v>331</v>
      </c>
    </row>
    <row r="5" spans="1:9" x14ac:dyDescent="0.25">
      <c r="A5" s="195" t="s">
        <v>1</v>
      </c>
      <c r="B5" s="196" t="s">
        <v>2</v>
      </c>
      <c r="C5" s="197" t="s">
        <v>3</v>
      </c>
      <c r="D5" s="198"/>
      <c r="E5" s="60" t="s">
        <v>4</v>
      </c>
      <c r="F5" s="60" t="s">
        <v>228</v>
      </c>
      <c r="G5" s="63"/>
    </row>
    <row r="6" spans="1:9" x14ac:dyDescent="0.25">
      <c r="A6" s="199" t="s">
        <v>5</v>
      </c>
      <c r="B6" s="200" t="s">
        <v>6</v>
      </c>
      <c r="C6" s="201" t="s">
        <v>7</v>
      </c>
      <c r="D6" s="202" t="s">
        <v>8</v>
      </c>
      <c r="E6" s="61" t="s">
        <v>255</v>
      </c>
      <c r="F6" s="61" t="s">
        <v>218</v>
      </c>
      <c r="G6" s="64" t="s">
        <v>337</v>
      </c>
    </row>
    <row r="7" spans="1:9" ht="15" customHeight="1" thickBot="1" x14ac:dyDescent="0.3">
      <c r="A7" s="203" t="s">
        <v>9</v>
      </c>
      <c r="B7" s="212" t="s">
        <v>10</v>
      </c>
      <c r="C7" s="205"/>
      <c r="D7" s="206"/>
      <c r="E7" s="62" t="s">
        <v>296</v>
      </c>
      <c r="F7" s="62" t="s">
        <v>336</v>
      </c>
      <c r="G7" s="65" t="s">
        <v>229</v>
      </c>
    </row>
    <row r="8" spans="1:9" ht="15.75" x14ac:dyDescent="0.25">
      <c r="A8" s="438" t="s">
        <v>196</v>
      </c>
      <c r="B8" s="439"/>
      <c r="C8" s="439"/>
      <c r="D8" s="439"/>
      <c r="E8" s="440"/>
      <c r="F8" s="440"/>
      <c r="G8" s="482"/>
    </row>
    <row r="9" spans="1:9" x14ac:dyDescent="0.25">
      <c r="A9" s="106" t="s">
        <v>197</v>
      </c>
      <c r="B9" s="625" t="s">
        <v>198</v>
      </c>
      <c r="C9" s="584"/>
      <c r="D9" s="217"/>
      <c r="E9" s="72">
        <f>SUM(E11:E11)</f>
        <v>250</v>
      </c>
      <c r="F9" s="72">
        <f>SUM(F11:F12)</f>
        <v>6770</v>
      </c>
      <c r="G9" s="553">
        <f t="shared" ref="G9" si="0">(F9*100)/E9</f>
        <v>2708</v>
      </c>
    </row>
    <row r="10" spans="1:9" ht="15" customHeight="1" x14ac:dyDescent="0.25">
      <c r="A10" s="132"/>
      <c r="B10" s="148"/>
      <c r="C10" s="238" t="s">
        <v>199</v>
      </c>
      <c r="D10" s="147" t="s">
        <v>213</v>
      </c>
      <c r="E10" s="77"/>
      <c r="F10" s="77"/>
      <c r="G10" s="554"/>
    </row>
    <row r="11" spans="1:9" x14ac:dyDescent="0.25">
      <c r="A11" s="232"/>
      <c r="B11" s="441"/>
      <c r="C11" s="442"/>
      <c r="D11" s="300" t="s">
        <v>106</v>
      </c>
      <c r="E11" s="77">
        <v>250</v>
      </c>
      <c r="F11" s="77">
        <v>270</v>
      </c>
      <c r="G11" s="554">
        <f t="shared" ref="G11" si="1">(F11*100)/E11</f>
        <v>108</v>
      </c>
    </row>
    <row r="12" spans="1:9" s="57" customFormat="1" x14ac:dyDescent="0.25">
      <c r="A12" s="509"/>
      <c r="B12" s="148"/>
      <c r="C12" s="238" t="s">
        <v>353</v>
      </c>
      <c r="D12" s="300" t="s">
        <v>106</v>
      </c>
      <c r="E12" s="77">
        <v>0</v>
      </c>
      <c r="F12" s="77">
        <v>6500</v>
      </c>
      <c r="G12" s="556" t="s">
        <v>354</v>
      </c>
    </row>
    <row r="13" spans="1:9" s="57" customFormat="1" x14ac:dyDescent="0.25">
      <c r="A13" s="509"/>
      <c r="B13" s="148"/>
      <c r="C13" s="238"/>
      <c r="D13" s="300"/>
      <c r="E13" s="77"/>
      <c r="F13" s="77"/>
      <c r="G13" s="554"/>
    </row>
    <row r="14" spans="1:9" x14ac:dyDescent="0.25">
      <c r="A14" s="232"/>
      <c r="B14" s="443"/>
      <c r="C14" s="253"/>
      <c r="D14" s="444"/>
      <c r="E14" s="77"/>
      <c r="F14" s="77"/>
      <c r="G14" s="554"/>
    </row>
    <row r="15" spans="1:9" x14ac:dyDescent="0.25">
      <c r="A15" s="189" t="s">
        <v>214</v>
      </c>
      <c r="B15" s="445" t="s">
        <v>209</v>
      </c>
      <c r="C15" s="446"/>
      <c r="D15" s="447"/>
      <c r="E15" s="72">
        <f>E17</f>
        <v>110</v>
      </c>
      <c r="F15" s="72">
        <f>F17</f>
        <v>75</v>
      </c>
      <c r="G15" s="553">
        <f t="shared" ref="G15" si="2">(F15*100)/E15</f>
        <v>68.181818181818187</v>
      </c>
    </row>
    <row r="16" spans="1:9" x14ac:dyDescent="0.25">
      <c r="A16" s="189"/>
      <c r="B16" s="448"/>
      <c r="C16" s="445" t="s">
        <v>215</v>
      </c>
      <c r="D16" s="447"/>
      <c r="E16" s="77"/>
      <c r="F16" s="77"/>
      <c r="G16" s="554"/>
    </row>
    <row r="17" spans="1:9" ht="15.75" thickBot="1" x14ac:dyDescent="0.3">
      <c r="A17" s="132"/>
      <c r="B17" s="449"/>
      <c r="C17" s="238" t="s">
        <v>200</v>
      </c>
      <c r="D17" s="147" t="s">
        <v>201</v>
      </c>
      <c r="E17" s="77">
        <v>110</v>
      </c>
      <c r="F17" s="77">
        <v>75</v>
      </c>
      <c r="G17" s="554">
        <f t="shared" ref="G17" si="3">(F17*100)/E17</f>
        <v>68.181818181818187</v>
      </c>
    </row>
    <row r="18" spans="1:9" ht="16.5" thickBot="1" x14ac:dyDescent="0.3">
      <c r="A18" s="566" t="s">
        <v>16</v>
      </c>
      <c r="B18" s="567"/>
      <c r="C18" s="568"/>
      <c r="D18" s="450"/>
      <c r="E18" s="70">
        <f>E9+E15</f>
        <v>360</v>
      </c>
      <c r="F18" s="70">
        <f>F9+F15</f>
        <v>6845</v>
      </c>
      <c r="G18" s="555">
        <f t="shared" ref="G18" si="4">(F18*100)/E18</f>
        <v>1901.3888888888889</v>
      </c>
      <c r="H18" s="27"/>
      <c r="I18" s="26"/>
    </row>
    <row r="19" spans="1:9" x14ac:dyDescent="0.25">
      <c r="E19" s="29"/>
      <c r="F19" s="30"/>
      <c r="G19" s="31"/>
      <c r="H19" s="20"/>
    </row>
    <row r="20" spans="1:9" ht="15" customHeight="1" x14ac:dyDescent="0.25">
      <c r="E20" s="15"/>
      <c r="F20" s="15"/>
    </row>
    <row r="21" spans="1:9" x14ac:dyDescent="0.25">
      <c r="E21" s="19"/>
      <c r="F21" s="19"/>
    </row>
  </sheetData>
  <mergeCells count="3">
    <mergeCell ref="A3:D3"/>
    <mergeCell ref="B9:C9"/>
    <mergeCell ref="A18:C18"/>
  </mergeCells>
  <pageMargins left="0.31496062992125984" right="0" top="0.39370078740157483" bottom="0.39370078740157483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2</vt:i4>
      </vt:variant>
    </vt:vector>
  </HeadingPairs>
  <TitlesOfParts>
    <vt:vector size="12" baseType="lpstr">
      <vt:lpstr>Kap.01</vt:lpstr>
      <vt:lpstr>Kap.02</vt:lpstr>
      <vt:lpstr>Kap. 03</vt:lpstr>
      <vt:lpstr>Kap. 04</vt:lpstr>
      <vt:lpstr>Kap. 05</vt:lpstr>
      <vt:lpstr>Kap. 06</vt:lpstr>
      <vt:lpstr>Kap. 07</vt:lpstr>
      <vt:lpstr>Kap. 08</vt:lpstr>
      <vt:lpstr>Kap. 09</vt:lpstr>
      <vt:lpstr>Kap. 10</vt:lpstr>
      <vt:lpstr>'Kap. 09'!Oblast_tisku</vt:lpstr>
      <vt:lpstr>Kap.02!Oblast_tisku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Přibylová Jana (P8)</cp:lastModifiedBy>
  <cp:lastPrinted>2021-03-18T10:52:41Z</cp:lastPrinted>
  <dcterms:created xsi:type="dcterms:W3CDTF">2014-06-06T09:29:24Z</dcterms:created>
  <dcterms:modified xsi:type="dcterms:W3CDTF">2021-03-18T10:52:46Z</dcterms:modified>
</cp:coreProperties>
</file>