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0718ff52-776f-4408-bf93-299a1e1d7b65/"/>
    </mc:Choice>
  </mc:AlternateContent>
  <xr:revisionPtr revIDLastSave="0" documentId="13_ncr:40000001_{F4A86CA7-D1FA-41E4-B3CF-9716D4FF6FB4}" xr6:coauthVersionLast="47" xr6:coauthVersionMax="47" xr10:uidLastSave="{00000000-0000-0000-0000-000000000000}"/>
  <bookViews>
    <workbookView xWindow="3720" yWindow="3720" windowWidth="21600" windowHeight="12735" tabRatio="786" xr2:uid="{00000000-000D-0000-FFFF-FFFF00000000}"/>
  </bookViews>
  <sheets>
    <sheet name="Kap.01" sheetId="1" r:id="rId1"/>
    <sheet name="Kap.02" sheetId="2" r:id="rId2"/>
    <sheet name="Kap. 03" sheetId="3" r:id="rId3"/>
    <sheet name="Kap. 04" sheetId="27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3">'Kap. 04'!$A$1:$G$180</definedName>
    <definedName name="_xlnm.Print_Area" localSheetId="8">'Kap. 09'!$A$2:$G$70</definedName>
    <definedName name="_xlnm.Print_Area" localSheetId="1">Kap.02!$A$1:$H$18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2" i="27" l="1"/>
  <c r="G177" i="27" l="1"/>
  <c r="F174" i="27"/>
  <c r="G174" i="27" s="1"/>
  <c r="E174" i="27"/>
  <c r="G167" i="27"/>
  <c r="G166" i="27"/>
  <c r="G165" i="27"/>
  <c r="G164" i="27"/>
  <c r="G163" i="27"/>
  <c r="F162" i="27"/>
  <c r="G162" i="27" s="1"/>
  <c r="E162" i="27"/>
  <c r="G133" i="27"/>
  <c r="G131" i="27"/>
  <c r="G130" i="27"/>
  <c r="G128" i="27"/>
  <c r="G127" i="27"/>
  <c r="G125" i="27"/>
  <c r="G124" i="27"/>
  <c r="G122" i="27"/>
  <c r="G121" i="27"/>
  <c r="G120" i="27"/>
  <c r="G118" i="27"/>
  <c r="G117" i="27"/>
  <c r="G115" i="27"/>
  <c r="G114" i="27"/>
  <c r="G112" i="27"/>
  <c r="G111" i="27"/>
  <c r="G109" i="27"/>
  <c r="G99" i="27"/>
  <c r="G98" i="27"/>
  <c r="G96" i="27"/>
  <c r="G95" i="27"/>
  <c r="G93" i="27"/>
  <c r="G91" i="27"/>
  <c r="G90" i="27"/>
  <c r="G88" i="27"/>
  <c r="G87" i="27"/>
  <c r="G85" i="27"/>
  <c r="G84" i="27"/>
  <c r="G82" i="27"/>
  <c r="G81" i="27"/>
  <c r="G80" i="27"/>
  <c r="G78" i="27"/>
  <c r="G77" i="27"/>
  <c r="G75" i="27"/>
  <c r="F74" i="27"/>
  <c r="G74" i="27" s="1"/>
  <c r="E74" i="27"/>
  <c r="G73" i="27"/>
  <c r="G71" i="27"/>
  <c r="G70" i="27"/>
  <c r="G69" i="27"/>
  <c r="G67" i="27"/>
  <c r="G66" i="27"/>
  <c r="G64" i="27"/>
  <c r="G63" i="27"/>
  <c r="G62" i="27"/>
  <c r="G60" i="27"/>
  <c r="G59" i="27"/>
  <c r="G57" i="27"/>
  <c r="G51" i="27"/>
  <c r="G49" i="27"/>
  <c r="G48" i="27"/>
  <c r="G46" i="27"/>
  <c r="G45" i="27"/>
  <c r="G43" i="27"/>
  <c r="G42" i="27"/>
  <c r="G40" i="27"/>
  <c r="G39" i="27"/>
  <c r="G37" i="27"/>
  <c r="G36" i="27"/>
  <c r="G34" i="27"/>
  <c r="G33" i="27"/>
  <c r="G31" i="27"/>
  <c r="G30" i="27"/>
  <c r="G28" i="27"/>
  <c r="G27" i="27"/>
  <c r="G25" i="27"/>
  <c r="G24" i="27"/>
  <c r="G23" i="27"/>
  <c r="G21" i="27"/>
  <c r="G20" i="27"/>
  <c r="G18" i="27"/>
  <c r="G17" i="27"/>
  <c r="G15" i="27"/>
  <c r="G14" i="27"/>
  <c r="G13" i="27"/>
  <c r="G12" i="27"/>
  <c r="G10" i="27"/>
  <c r="F9" i="27"/>
  <c r="G9" i="27" s="1"/>
  <c r="E9" i="27"/>
  <c r="E8" i="27" s="1"/>
  <c r="F8" i="27" l="1"/>
  <c r="F178" i="27" s="1"/>
  <c r="G178" i="27" s="1"/>
  <c r="E178" i="27"/>
  <c r="G8" i="27" l="1"/>
  <c r="E69" i="23" l="1"/>
  <c r="G19" i="26"/>
  <c r="G33" i="23" l="1"/>
  <c r="G20" i="23"/>
  <c r="G24" i="23"/>
  <c r="G59" i="23" l="1"/>
  <c r="G58" i="23"/>
  <c r="G18" i="19" l="1"/>
  <c r="G40" i="23"/>
  <c r="E64" i="23"/>
  <c r="F22" i="1"/>
  <c r="F57" i="23"/>
  <c r="F56" i="23" s="1"/>
  <c r="F61" i="23" l="1"/>
  <c r="E61" i="23"/>
  <c r="G10" i="13" l="1"/>
  <c r="G11" i="13"/>
  <c r="G15" i="13"/>
  <c r="F14" i="13"/>
  <c r="G14" i="13" s="1"/>
  <c r="F8" i="13"/>
  <c r="G8" i="13" s="1"/>
  <c r="G62" i="23"/>
  <c r="G65" i="23"/>
  <c r="G68" i="23"/>
  <c r="G9" i="23"/>
  <c r="G10" i="23"/>
  <c r="G11" i="23"/>
  <c r="G12" i="23"/>
  <c r="G13" i="23"/>
  <c r="G14" i="23"/>
  <c r="G15" i="23"/>
  <c r="G16" i="23"/>
  <c r="G17" i="23"/>
  <c r="G18" i="23"/>
  <c r="G19" i="23"/>
  <c r="G21" i="23"/>
  <c r="G23" i="23"/>
  <c r="G25" i="23"/>
  <c r="G26" i="23"/>
  <c r="G29" i="23"/>
  <c r="G30" i="23"/>
  <c r="G31" i="23"/>
  <c r="G32" i="23"/>
  <c r="G34" i="23"/>
  <c r="G35" i="23"/>
  <c r="G36" i="23"/>
  <c r="G39" i="23"/>
  <c r="F67" i="23"/>
  <c r="F64" i="23"/>
  <c r="F38" i="23"/>
  <c r="F28" i="23"/>
  <c r="F8" i="23"/>
  <c r="F13" i="8"/>
  <c r="G8" i="8"/>
  <c r="G9" i="8"/>
  <c r="G10" i="8"/>
  <c r="G11" i="8"/>
  <c r="G13" i="8"/>
  <c r="G14" i="8"/>
  <c r="F7" i="8"/>
  <c r="F15" i="8" s="1"/>
  <c r="G15" i="8" s="1"/>
  <c r="G10" i="7"/>
  <c r="G14" i="7"/>
  <c r="G16" i="7"/>
  <c r="G19" i="7"/>
  <c r="F18" i="7"/>
  <c r="G18" i="7" s="1"/>
  <c r="F13" i="7"/>
  <c r="G13" i="7" s="1"/>
  <c r="F9" i="7"/>
  <c r="F8" i="7" s="1"/>
  <c r="F20" i="7" s="1"/>
  <c r="G20" i="7" s="1"/>
  <c r="G32" i="19"/>
  <c r="G31" i="19"/>
  <c r="G29" i="19"/>
  <c r="G9" i="19"/>
  <c r="G10" i="19"/>
  <c r="G11" i="19"/>
  <c r="G12" i="19"/>
  <c r="G13" i="19"/>
  <c r="G14" i="19"/>
  <c r="G15" i="19"/>
  <c r="G16" i="19"/>
  <c r="G17" i="19"/>
  <c r="G19" i="19"/>
  <c r="G20" i="19"/>
  <c r="G21" i="19"/>
  <c r="G22" i="19"/>
  <c r="G23" i="19"/>
  <c r="G24" i="19"/>
  <c r="G25" i="19"/>
  <c r="G26" i="19"/>
  <c r="G8" i="19"/>
  <c r="F28" i="19"/>
  <c r="G28" i="19" s="1"/>
  <c r="F7" i="19"/>
  <c r="G9" i="26"/>
  <c r="G12" i="26"/>
  <c r="G13" i="26"/>
  <c r="G14" i="26"/>
  <c r="G15" i="26"/>
  <c r="G16" i="26"/>
  <c r="G17" i="26"/>
  <c r="G18" i="26"/>
  <c r="F11" i="26"/>
  <c r="G11" i="26" s="1"/>
  <c r="F8" i="26"/>
  <c r="G9" i="3"/>
  <c r="G10" i="3"/>
  <c r="G11" i="3"/>
  <c r="G12" i="3"/>
  <c r="G13" i="3"/>
  <c r="G8" i="3"/>
  <c r="F8" i="3"/>
  <c r="F14" i="3" s="1"/>
  <c r="G14" i="3" s="1"/>
  <c r="G9" i="2"/>
  <c r="G10" i="2"/>
  <c r="G11" i="2"/>
  <c r="G12" i="2"/>
  <c r="G13" i="2"/>
  <c r="G14" i="2"/>
  <c r="G15" i="2"/>
  <c r="F8" i="2"/>
  <c r="G8" i="2" s="1"/>
  <c r="F25" i="1"/>
  <c r="G22" i="1"/>
  <c r="F18" i="1"/>
  <c r="G18" i="1" s="1"/>
  <c r="G19" i="1"/>
  <c r="G23" i="1"/>
  <c r="G24" i="1"/>
  <c r="G26" i="1"/>
  <c r="G27" i="1"/>
  <c r="G28" i="1"/>
  <c r="G29" i="1"/>
  <c r="E28" i="23"/>
  <c r="E8" i="23"/>
  <c r="E7" i="8"/>
  <c r="E28" i="19"/>
  <c r="E7" i="19"/>
  <c r="E11" i="26"/>
  <c r="E8" i="3"/>
  <c r="E8" i="2"/>
  <c r="E22" i="1"/>
  <c r="E38" i="23"/>
  <c r="E14" i="13"/>
  <c r="E67" i="23"/>
  <c r="E56" i="23"/>
  <c r="E13" i="8"/>
  <c r="E15" i="8" s="1"/>
  <c r="E18" i="1"/>
  <c r="E25" i="1"/>
  <c r="E9" i="7"/>
  <c r="G25" i="1" l="1"/>
  <c r="F21" i="1"/>
  <c r="F30" i="1" s="1"/>
  <c r="F21" i="26"/>
  <c r="G9" i="7"/>
  <c r="G7" i="19"/>
  <c r="F16" i="13"/>
  <c r="G16" i="13" s="1"/>
  <c r="G8" i="7"/>
  <c r="F33" i="19"/>
  <c r="F17" i="2"/>
  <c r="G17" i="2" s="1"/>
  <c r="F7" i="23"/>
  <c r="F69" i="23" s="1"/>
  <c r="G61" i="23"/>
  <c r="G8" i="23"/>
  <c r="G28" i="23"/>
  <c r="G38" i="23"/>
  <c r="G67" i="23"/>
  <c r="G64" i="23"/>
  <c r="G56" i="23"/>
  <c r="G57" i="23"/>
  <c r="G7" i="8"/>
  <c r="E33" i="19"/>
  <c r="E7" i="23"/>
  <c r="E21" i="1"/>
  <c r="E30" i="1" s="1"/>
  <c r="G33" i="19" l="1"/>
  <c r="G21" i="1"/>
  <c r="G30" i="1"/>
  <c r="G69" i="23"/>
  <c r="G7" i="23"/>
  <c r="E11" i="13"/>
  <c r="E8" i="13" s="1"/>
  <c r="E16" i="13" s="1"/>
  <c r="E17" i="2" l="1"/>
  <c r="E18" i="7" l="1"/>
  <c r="E13" i="7"/>
  <c r="E8" i="7" l="1"/>
  <c r="E20" i="7" s="1"/>
  <c r="E8" i="26" l="1"/>
  <c r="E14" i="3"/>
  <c r="E21" i="26" l="1"/>
  <c r="G21" i="26" s="1"/>
  <c r="G8" i="26"/>
</calcChain>
</file>

<file path=xl/sharedStrings.xml><?xml version="1.0" encoding="utf-8"?>
<sst xmlns="http://schemas.openxmlformats.org/spreadsheetml/2006/main" count="767" uniqueCount="339">
  <si>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</si>
  <si>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</si>
  <si>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</si>
  <si>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</si>
  <si>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</si>
  <si>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</si>
  <si>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</si>
  <si>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</si>
  <si>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</si>
  <si>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</si>
  <si>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</si>
  <si>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</si>
  <si>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</si>
  <si>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</si>
  <si>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</si>
  <si>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</si>
  <si>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</si>
  <si>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</si>
  <si>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</si>
  <si>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</si>
  <si>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</si>
  <si>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</si>
  <si>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</si>
  <si>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</si>
  <si>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</si>
  <si>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</si>
  <si>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</si>
  <si>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</si>
  <si>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</si>
  <si>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</si>
  <si>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</si>
  <si>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</si>
  <si>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</si>
  <si>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</si>
  <si>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</si>
  <si>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</si>
  <si>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</si>
  <si>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</si>
  <si>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</si>
  <si>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</si>
  <si>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</si>
  <si>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</si>
  <si>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</si>
  <si>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</si>
  <si>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</si>
  <si>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</si>
  <si>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</si>
  <si>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</si>
  <si>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</si>
  <si>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</si>
  <si>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</si>
  <si>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</si>
  <si>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</si>
  <si>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</si>
  <si>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</si>
  <si>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</si>
  <si>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</si>
  <si>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</si>
  <si>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</si>
  <si>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</si>
  <si>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</si>
  <si>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</si>
  <si>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</si>
  <si>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</si>
  <si>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</si>
  <si>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</si>
  <si>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</si>
  <si>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</si>
  <si>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</si>
  <si>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</si>
  <si>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</si>
  <si>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</si>
  <si>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</si>
  <si>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</si>
  <si>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</si>
  <si>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</si>
  <si>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</si>
  <si>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</si>
  <si>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</si>
  <si>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</si>
  <si>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</si>
  <si>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</si>
  <si>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</si>
  <si>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</si>
  <si>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</si>
  <si>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</si>
  <si>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</si>
  <si>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</si>
  <si>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</si>
  <si>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</si>
  <si>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</si>
  <si>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</si>
  <si>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</si>
  <si>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</si>
  <si>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</si>
  <si>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</si>
  <si>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</si>
  <si>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</si>
  <si>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</si>
  <si>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</si>
  <si>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</si>
  <si>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</si>
  <si>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</si>
  <si>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</si>
  <si>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</si>
  <si>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</si>
  <si>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</si>
  <si>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</si>
  <si>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</si>
  <si>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</si>
  <si>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</si>
  <si>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>pol. 5136 - knihy, učební pomůcky a tisk</t>
  </si>
  <si>
    <t>pol. 5167 - služby školení a vzdělávání</t>
  </si>
  <si>
    <t>3511 - všeobecná ambulantní péče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</si>
  <si>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</si>
  <si>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</si>
  <si>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</si>
  <si>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</si>
  <si>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</si>
  <si>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</si>
  <si>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</si>
  <si>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</si>
  <si>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</si>
  <si>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</si>
  <si>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</si>
  <si>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</si>
  <si>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</si>
  <si>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</si>
  <si>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</si>
  <si>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</si>
  <si>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</si>
  <si>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</si>
  <si>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</si>
  <si>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</si>
  <si>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</si>
  <si>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</si>
  <si>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</si>
  <si>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</si>
  <si>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</si>
  <si>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</si>
  <si>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</si>
  <si>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</si>
  <si>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</si>
  <si>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5311 - bezpečnost a veřejný pořádek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</si>
  <si>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</si>
  <si>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</si>
  <si>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</si>
  <si>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</si>
  <si>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</si>
  <si>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</si>
  <si>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</si>
  <si>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</si>
  <si>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</si>
  <si>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</si>
  <si>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</si>
  <si>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</si>
  <si>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</si>
  <si>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</si>
  <si>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</si>
  <si>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</si>
  <si>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</si>
  <si>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</si>
  <si>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</si>
  <si>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</si>
  <si>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</si>
  <si>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5178 - nájemné za nájem s právem koupě</t>
  </si>
  <si>
    <t>pol. 5173 - cestovné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</si>
  <si>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</si>
  <si>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</si>
  <si>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</si>
  <si>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</si>
  <si>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</si>
  <si>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</si>
  <si>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</si>
  <si>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</si>
  <si>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0931</t>
  </si>
  <si>
    <t>911</t>
  </si>
  <si>
    <t>0922</t>
  </si>
  <si>
    <t>odbor právních služeb ÚMČ</t>
  </si>
  <si>
    <t>odbor kancelář starosty ÚMČ</t>
  </si>
  <si>
    <t>0524</t>
  </si>
  <si>
    <t xml:space="preserve">6310 - obecné příjmy a výdaje z fin.operací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</si>
  <si>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</si>
  <si>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</si>
  <si>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</si>
  <si>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</si>
  <si>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</si>
  <si>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</si>
  <si>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</si>
  <si>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</si>
  <si>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</si>
  <si>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55</t>
  </si>
  <si>
    <t>v %</t>
  </si>
  <si>
    <t>(v tis. Kč)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</si>
  <si>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</si>
  <si>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</si>
  <si>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3419 - ostatní tělovýchovná činnost</t>
  </si>
  <si>
    <t>0417</t>
  </si>
  <si>
    <t>výdaje spojené se zajišt.svateb (ORG58)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</si>
  <si>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</si>
  <si>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</si>
  <si>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</si>
  <si>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</si>
  <si>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</si>
  <si>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</si>
  <si>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</si>
  <si>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</si>
  <si>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</si>
  <si>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</si>
  <si>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</si>
  <si>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</si>
  <si>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</si>
  <si>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</si>
  <si>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</si>
  <si>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</si>
  <si>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</si>
  <si>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</si>
  <si>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</si>
  <si>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</si>
  <si>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</si>
  <si>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</si>
  <si>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</si>
  <si>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</si>
  <si>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</si>
  <si>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</si>
  <si>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</si>
  <si>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Sociální a ošetřovatelské služby (SOS) v Praze 8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</si>
  <si>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</si>
  <si>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</si>
  <si>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</si>
  <si>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</si>
  <si>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>0525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</si>
  <si>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</si>
  <si>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</si>
  <si>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</si>
  <si>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</si>
  <si>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</si>
  <si>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</si>
  <si>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</si>
  <si>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</si>
  <si>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právní služby, poskytnuté náhrady, sankce</t>
  </si>
  <si>
    <t>refundace</t>
  </si>
  <si>
    <t>pol. 5029 - ostatní platby za provedenou práci j.n.</t>
  </si>
  <si>
    <t>Čistá osmička</t>
  </si>
  <si>
    <t>2212 - silnice údržba</t>
  </si>
  <si>
    <t>str.1/14</t>
  </si>
  <si>
    <t>str.2/14</t>
  </si>
  <si>
    <t>str.3/14</t>
  </si>
  <si>
    <t>str.4/14</t>
  </si>
  <si>
    <t>str.5/14</t>
  </si>
  <si>
    <t>str.6/14</t>
  </si>
  <si>
    <t>str.7/14</t>
  </si>
  <si>
    <t>str.8/14</t>
  </si>
  <si>
    <t>str.9/14</t>
  </si>
  <si>
    <t>str.10/14</t>
  </si>
  <si>
    <t>str.11/14</t>
  </si>
  <si>
    <t>str.12/14</t>
  </si>
  <si>
    <t>str.13/14</t>
  </si>
  <si>
    <t>str.14/14</t>
  </si>
  <si>
    <t>kulturní dům "LÁDVÍ"</t>
  </si>
  <si>
    <t>ost. kulturní činnost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</si>
  <si>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</si>
  <si>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</si>
  <si>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</si>
  <si>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</si>
  <si>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vánoční osvětlení Prahy 8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</si>
  <si>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</si>
  <si>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</si>
  <si>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</si>
  <si>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</si>
  <si>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</si>
  <si>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</si>
  <si>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</si>
  <si>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624</t>
  </si>
  <si>
    <t>Libeňský svět - kulturní zařízaní</t>
  </si>
  <si>
    <t>623</t>
  </si>
  <si>
    <t>625</t>
  </si>
  <si>
    <t>preventivní činnost v oblasti kultury a sportu</t>
  </si>
  <si>
    <t>5512 - ochrana obyvatelstva</t>
  </si>
  <si>
    <t>5213 - krizová opatření</t>
  </si>
  <si>
    <t>rezerva na krizové situace</t>
  </si>
  <si>
    <t>odbor sociálních věcí a zdravotnictví ÚMČ</t>
  </si>
  <si>
    <t>0825</t>
  </si>
  <si>
    <t>odbor sociálně právní ochrany dětí ÚMČ</t>
  </si>
  <si>
    <t>plánování a rozvoj</t>
  </si>
  <si>
    <t>agenda 21</t>
  </si>
  <si>
    <t>Příloha č. 3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</si>
  <si>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</si>
  <si>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</si>
  <si>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</si>
  <si>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</si>
  <si>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</si>
  <si>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</si>
  <si>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sport pro dospělé</t>
  </si>
  <si>
    <t>3429 - ostatní zájmová činnost a rekreace</t>
  </si>
  <si>
    <t>pol. 5019 - ostatní platy zaměstnanců</t>
  </si>
  <si>
    <t>pol. 5039 - ostatní povinné pojistné</t>
  </si>
  <si>
    <t>pol. 5019 - ostatní platy</t>
  </si>
  <si>
    <t>praktické cvičení - aktivní střelec, požár, první pomoc</t>
  </si>
  <si>
    <t>péče o památkové zóny, drobná umělecká díla</t>
  </si>
  <si>
    <t>elektrická energie VO parkoviště Nekvasilova, osvětlení parku Krakov, kašna V Holešovičkách</t>
  </si>
  <si>
    <t>na rok 2025</t>
  </si>
  <si>
    <t xml:space="preserve">činnost odboru </t>
  </si>
  <si>
    <t>505</t>
  </si>
  <si>
    <t>SPOD / SP</t>
  </si>
  <si>
    <t>odbor kultury, sportu, mládeže a péče o památky ÚMČ</t>
  </si>
  <si>
    <t>612</t>
  </si>
  <si>
    <t>společnost přátel divadla Jiskra</t>
  </si>
  <si>
    <t>dotace na volnoč. aktivity dětí a mládeže</t>
  </si>
  <si>
    <t>nájemé pozemků</t>
  </si>
  <si>
    <t>pol. 5195 - odvody za neplnění povinnosti zaměstnávat zdr. postižené</t>
  </si>
  <si>
    <t>0913</t>
  </si>
  <si>
    <t>odbor hospodářské správy ÚMČ</t>
  </si>
  <si>
    <t>pol. 5660 - neinvest. půjčené prostř. FO (zaměstnanecké půjčky)</t>
  </si>
  <si>
    <t>odd. plánování a rozvoje</t>
  </si>
  <si>
    <t xml:space="preserve">odd. Fondu rozvoje </t>
  </si>
  <si>
    <t xml:space="preserve">odd. projekční a realizační kancelář </t>
  </si>
  <si>
    <t>1013</t>
  </si>
  <si>
    <t>Zastupitelstva městské části Praha 8</t>
  </si>
  <si>
    <t>Návrh Rozpočtu městské části Praha 8 na rok 2026</t>
  </si>
  <si>
    <t xml:space="preserve">Návrh </t>
  </si>
  <si>
    <t>na rok 2026</t>
  </si>
  <si>
    <t>2026/2025</t>
  </si>
  <si>
    <t>materiální zabezpečení</t>
  </si>
  <si>
    <t>pol. 5176 - účastnické úplaty na konference</t>
  </si>
  <si>
    <t>z toho: účelově na platy, OON, odvody a ONIV - nepedagogičtí pracovníci</t>
  </si>
  <si>
    <t xml:space="preserve">           zahrada ve svahu</t>
  </si>
  <si>
    <t xml:space="preserve">          nájemné za nový prostor</t>
  </si>
  <si>
    <t>pol. 5166 - konzultační, poradenské a právní služby</t>
  </si>
  <si>
    <t>621</t>
  </si>
  <si>
    <t>dar Romodromu na pořádání hudebního festivalu 2026</t>
  </si>
  <si>
    <t xml:space="preserve">dotace na sport </t>
  </si>
  <si>
    <t xml:space="preserve">dotace na volnoč. aktivity dětí a mládeže </t>
  </si>
  <si>
    <t>dotace v sociální oblasti a oblasti zdravotnictví</t>
  </si>
  <si>
    <t>program psychosociální podpory</t>
  </si>
  <si>
    <t>podpora zavádění AI do pedagogické praxe</t>
  </si>
  <si>
    <t>nákup osobních ochranných prostředků vč. školení</t>
  </si>
  <si>
    <t>ze dne 18. února 2026</t>
  </si>
  <si>
    <t>usnesení č. Usn ZMC 002/2026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</si>
</sst>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32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9" fillId="0" borderId="0" xfId="0" applyFont="1"/>
    <xf numFmtId="0" fontId="15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" fillId="0" borderId="0" xfId="2"/>
    <xf numFmtId="0" fontId="4" fillId="0" borderId="0" xfId="2" applyFont="1"/>
    <xf numFmtId="0" fontId="0" fillId="2" borderId="0" xfId="0" applyFill="1"/>
    <xf numFmtId="0" fontId="21" fillId="0" borderId="0" xfId="0" applyFont="1"/>
    <xf numFmtId="0" fontId="3" fillId="0" borderId="0" xfId="2" applyFont="1"/>
    <xf numFmtId="0" fontId="0" fillId="0" borderId="0" xfId="0" applyAlignment="1">
      <alignment horizontal="right"/>
    </xf>
    <xf numFmtId="0" fontId="16" fillId="0" borderId="0" xfId="0" applyFont="1"/>
    <xf numFmtId="3" fontId="0" fillId="0" borderId="0" xfId="0" applyNumberFormat="1"/>
    <xf numFmtId="0" fontId="26" fillId="0" borderId="0" xfId="0" applyFont="1"/>
    <xf numFmtId="0" fontId="25" fillId="0" borderId="0" xfId="0" applyFont="1"/>
    <xf numFmtId="10" fontId="14" fillId="0" borderId="0" xfId="0" applyNumberFormat="1" applyFont="1"/>
    <xf numFmtId="10" fontId="0" fillId="0" borderId="0" xfId="0" applyNumberFormat="1"/>
    <xf numFmtId="10" fontId="28" fillId="0" borderId="0" xfId="2" applyNumberFormat="1" applyFont="1" applyAlignment="1">
      <alignment horizontal="center" wrapText="1"/>
    </xf>
    <xf numFmtId="10" fontId="30" fillId="0" borderId="0" xfId="2" applyNumberFormat="1" applyFont="1" applyAlignment="1">
      <alignment horizontal="center" wrapText="1"/>
    </xf>
    <xf numFmtId="10" fontId="30" fillId="0" borderId="0" xfId="2" applyNumberFormat="1" applyFont="1" applyAlignment="1">
      <alignment horizontal="right" wrapText="1"/>
    </xf>
    <xf numFmtId="0" fontId="4" fillId="0" borderId="0" xfId="1" applyFont="1"/>
    <xf numFmtId="0" fontId="3" fillId="0" borderId="0" xfId="1" applyFont="1"/>
    <xf numFmtId="3" fontId="11" fillId="0" borderId="0" xfId="2" applyNumberFormat="1" applyFont="1"/>
    <xf numFmtId="3" fontId="18" fillId="0" borderId="0" xfId="0" applyNumberFormat="1" applyFont="1" applyAlignment="1">
      <alignment horizontal="right"/>
    </xf>
    <xf numFmtId="0" fontId="31" fillId="0" borderId="0" xfId="0" applyFont="1"/>
    <xf numFmtId="0" fontId="17" fillId="2" borderId="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3" fontId="7" fillId="2" borderId="21" xfId="2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0" fontId="1" fillId="2" borderId="21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/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/>
    </xf>
    <xf numFmtId="0" fontId="13" fillId="2" borderId="53" xfId="0" applyFont="1" applyFill="1" applyBorder="1" applyAlignment="1">
      <alignment horizontal="left"/>
    </xf>
    <xf numFmtId="0" fontId="13" fillId="2" borderId="55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49" fontId="7" fillId="2" borderId="12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/>
    </xf>
    <xf numFmtId="0" fontId="2" fillId="2" borderId="10" xfId="2" applyFont="1" applyFill="1" applyBorder="1" applyAlignment="1">
      <alignment horizontal="center"/>
    </xf>
    <xf numFmtId="0" fontId="1" fillId="2" borderId="21" xfId="2" applyFill="1" applyBorder="1"/>
    <xf numFmtId="0" fontId="1" fillId="2" borderId="18" xfId="2" applyFill="1" applyBorder="1"/>
    <xf numFmtId="49" fontId="7" fillId="2" borderId="9" xfId="2" applyNumberFormat="1" applyFont="1" applyFill="1" applyBorder="1" applyAlignment="1">
      <alignment horizontal="center"/>
    </xf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2" fillId="2" borderId="27" xfId="2" applyFont="1" applyFill="1" applyBorder="1"/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8" xfId="0" applyNumberFormat="1" applyFont="1" applyFill="1" applyBorder="1" applyAlignment="1">
      <alignment horizontal="center"/>
    </xf>
    <xf numFmtId="0" fontId="13" fillId="2" borderId="45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49" fontId="17" fillId="2" borderId="16" xfId="0" applyNumberFormat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0" fontId="6" fillId="2" borderId="17" xfId="2" applyFont="1" applyFill="1" applyBorder="1" applyAlignment="1">
      <alignment horizontal="right"/>
    </xf>
    <xf numFmtId="0" fontId="3" fillId="2" borderId="12" xfId="2" applyFont="1" applyFill="1" applyBorder="1"/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6" xfId="2" applyFont="1" applyFill="1" applyBorder="1"/>
    <xf numFmtId="0" fontId="3" fillId="2" borderId="23" xfId="2" applyFont="1" applyFill="1" applyBorder="1"/>
    <xf numFmtId="0" fontId="4" fillId="2" borderId="27" xfId="2" applyFont="1" applyFill="1" applyBorder="1"/>
    <xf numFmtId="0" fontId="13" fillId="2" borderId="4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49" fontId="13" fillId="2" borderId="24" xfId="0" applyNumberFormat="1" applyFont="1" applyFill="1" applyBorder="1"/>
    <xf numFmtId="49" fontId="7" fillId="2" borderId="22" xfId="2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left"/>
    </xf>
    <xf numFmtId="49" fontId="7" fillId="2" borderId="19" xfId="2" applyNumberFormat="1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ill="1" applyBorder="1" applyAlignment="1">
      <alignment vertical="center"/>
    </xf>
    <xf numFmtId="49" fontId="3" fillId="2" borderId="13" xfId="2" applyNumberFormat="1" applyFont="1" applyFill="1" applyBorder="1" applyAlignment="1">
      <alignment horizontal="center"/>
    </xf>
    <xf numFmtId="0" fontId="1" fillId="2" borderId="14" xfId="2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3" fontId="7" fillId="2" borderId="16" xfId="2" applyNumberFormat="1" applyFont="1" applyFill="1" applyBorder="1"/>
    <xf numFmtId="0" fontId="3" fillId="2" borderId="12" xfId="2" applyFont="1" applyFill="1" applyBorder="1" applyAlignment="1">
      <alignment horizontal="center"/>
    </xf>
    <xf numFmtId="49" fontId="7" fillId="2" borderId="15" xfId="2" applyNumberFormat="1" applyFont="1" applyFill="1" applyBorder="1" applyAlignment="1">
      <alignment horizontal="center"/>
    </xf>
    <xf numFmtId="49" fontId="17" fillId="2" borderId="14" xfId="2" applyNumberFormat="1" applyFont="1" applyFill="1" applyBorder="1"/>
    <xf numFmtId="0" fontId="17" fillId="2" borderId="14" xfId="2" applyFont="1" applyFill="1" applyBorder="1"/>
    <xf numFmtId="0" fontId="17" fillId="2" borderId="18" xfId="2" applyFont="1" applyFill="1" applyBorder="1"/>
    <xf numFmtId="49" fontId="6" fillId="2" borderId="44" xfId="2" applyNumberFormat="1" applyFont="1" applyFill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left"/>
    </xf>
    <xf numFmtId="0" fontId="17" fillId="2" borderId="21" xfId="2" applyFont="1" applyFill="1" applyBorder="1"/>
    <xf numFmtId="0" fontId="4" fillId="2" borderId="25" xfId="2" applyFont="1" applyFill="1" applyBorder="1"/>
    <xf numFmtId="0" fontId="4" fillId="2" borderId="36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3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27" fillId="2" borderId="0" xfId="0" applyFont="1" applyFill="1"/>
    <xf numFmtId="3" fontId="18" fillId="2" borderId="21" xfId="2" applyNumberFormat="1" applyFont="1" applyFill="1" applyBorder="1"/>
    <xf numFmtId="3" fontId="3" fillId="2" borderId="21" xfId="2" applyNumberFormat="1" applyFont="1" applyFill="1" applyBorder="1"/>
    <xf numFmtId="3" fontId="11" fillId="2" borderId="21" xfId="2" applyNumberFormat="1" applyFont="1" applyFill="1" applyBorder="1"/>
    <xf numFmtId="3" fontId="11" fillId="2" borderId="40" xfId="2" applyNumberFormat="1" applyFont="1" applyFill="1" applyBorder="1"/>
    <xf numFmtId="0" fontId="6" fillId="2" borderId="32" xfId="1" applyFont="1" applyFill="1" applyBorder="1" applyAlignment="1">
      <alignment horizontal="center"/>
    </xf>
    <xf numFmtId="0" fontId="6" fillId="2" borderId="45" xfId="1" applyFont="1" applyFill="1" applyBorder="1" applyAlignment="1">
      <alignment horizontal="left"/>
    </xf>
    <xf numFmtId="0" fontId="1" fillId="2" borderId="10" xfId="1" applyFill="1" applyBorder="1"/>
    <xf numFmtId="0" fontId="1" fillId="2" borderId="16" xfId="1" applyFill="1" applyBorder="1"/>
    <xf numFmtId="49" fontId="7" fillId="2" borderId="16" xfId="2" applyNumberFormat="1" applyFont="1" applyFill="1" applyBorder="1" applyAlignment="1">
      <alignment horizontal="left"/>
    </xf>
    <xf numFmtId="0" fontId="7" fillId="2" borderId="17" xfId="2" applyFont="1" applyFill="1" applyBorder="1"/>
    <xf numFmtId="49" fontId="7" fillId="2" borderId="21" xfId="2" applyNumberFormat="1" applyFont="1" applyFill="1" applyBorder="1"/>
    <xf numFmtId="49" fontId="7" fillId="2" borderId="23" xfId="2" applyNumberFormat="1" applyFont="1" applyFill="1" applyBorder="1" applyAlignment="1">
      <alignment horizontal="center"/>
    </xf>
    <xf numFmtId="0" fontId="7" fillId="2" borderId="13" xfId="2" applyFont="1" applyFill="1" applyBorder="1" applyAlignment="1">
      <alignment horizontal="left"/>
    </xf>
    <xf numFmtId="0" fontId="7" fillId="2" borderId="21" xfId="2" applyFont="1" applyFill="1" applyBorder="1"/>
    <xf numFmtId="49" fontId="3" fillId="2" borderId="20" xfId="2" applyNumberFormat="1" applyFont="1" applyFill="1" applyBorder="1" applyAlignment="1">
      <alignment horizontal="center"/>
    </xf>
    <xf numFmtId="0" fontId="18" fillId="2" borderId="22" xfId="2" applyFont="1" applyFill="1" applyBorder="1" applyAlignment="1">
      <alignment horizontal="left"/>
    </xf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8" fillId="2" borderId="41" xfId="2" applyFont="1" applyFill="1" applyBorder="1" applyAlignment="1">
      <alignment horizontal="left"/>
    </xf>
    <xf numFmtId="0" fontId="3" fillId="2" borderId="40" xfId="2" applyFont="1" applyFill="1" applyBorder="1"/>
    <xf numFmtId="49" fontId="3" fillId="2" borderId="0" xfId="2" applyNumberFormat="1" applyFont="1" applyFill="1" applyAlignment="1">
      <alignment horizontal="center"/>
    </xf>
    <xf numFmtId="0" fontId="18" fillId="2" borderId="0" xfId="2" applyFont="1" applyFill="1" applyAlignment="1">
      <alignment horizontal="left"/>
    </xf>
    <xf numFmtId="0" fontId="3" fillId="2" borderId="0" xfId="2" applyFont="1" applyFill="1"/>
    <xf numFmtId="49" fontId="3" fillId="2" borderId="9" xfId="2" applyNumberFormat="1" applyFont="1" applyFill="1" applyBorder="1" applyAlignment="1">
      <alignment horizontal="center"/>
    </xf>
    <xf numFmtId="0" fontId="18" fillId="2" borderId="21" xfId="2" applyFont="1" applyFill="1" applyBorder="1" applyAlignment="1">
      <alignment horizontal="left"/>
    </xf>
    <xf numFmtId="0" fontId="7" fillId="2" borderId="11" xfId="2" applyFont="1" applyFill="1" applyBorder="1" applyAlignment="1" applyProtection="1">
      <alignment horizontal="center"/>
      <protection locked="0"/>
    </xf>
    <xf numFmtId="0" fontId="7" fillId="2" borderId="16" xfId="2" applyFont="1" applyFill="1" applyBorder="1" applyAlignment="1">
      <alignment horizontal="left"/>
    </xf>
    <xf numFmtId="0" fontId="7" fillId="2" borderId="11" xfId="2" applyFont="1" applyFill="1" applyBorder="1"/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Font="1" applyFill="1" applyBorder="1" applyAlignment="1">
      <alignment horizontal="left"/>
    </xf>
    <xf numFmtId="0" fontId="3" fillId="2" borderId="19" xfId="2" applyFont="1" applyFill="1" applyBorder="1"/>
    <xf numFmtId="0" fontId="11" fillId="2" borderId="19" xfId="2" applyFont="1" applyFill="1" applyBorder="1"/>
    <xf numFmtId="3" fontId="18" fillId="2" borderId="21" xfId="0" applyNumberFormat="1" applyFont="1" applyFill="1" applyBorder="1" applyAlignment="1">
      <alignment horizontal="right"/>
    </xf>
    <xf numFmtId="0" fontId="18" fillId="2" borderId="12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49" xfId="2" applyFont="1" applyFill="1" applyBorder="1"/>
    <xf numFmtId="3" fontId="18" fillId="2" borderId="40" xfId="0" applyNumberFormat="1" applyFont="1" applyFill="1" applyBorder="1" applyAlignment="1">
      <alignment horizontal="right"/>
    </xf>
    <xf numFmtId="0" fontId="3" fillId="2" borderId="0" xfId="2" applyFont="1" applyFill="1" applyAlignment="1">
      <alignment horizontal="center"/>
    </xf>
    <xf numFmtId="49" fontId="3" fillId="2" borderId="0" xfId="2" applyNumberFormat="1" applyFont="1" applyFill="1" applyAlignment="1" applyProtection="1">
      <alignment horizontal="center"/>
      <protection locked="0"/>
    </xf>
    <xf numFmtId="3" fontId="18" fillId="2" borderId="0" xfId="0" applyNumberFormat="1" applyFont="1" applyFill="1" applyAlignment="1">
      <alignment horizontal="right"/>
    </xf>
    <xf numFmtId="0" fontId="3" fillId="2" borderId="16" xfId="2" applyFont="1" applyFill="1" applyBorder="1" applyAlignment="1">
      <alignment horizontal="left"/>
    </xf>
    <xf numFmtId="0" fontId="4" fillId="2" borderId="0" xfId="2" applyFont="1" applyFill="1"/>
    <xf numFmtId="49" fontId="3" fillId="3" borderId="12" xfId="2" applyNumberFormat="1" applyFont="1" applyFill="1" applyBorder="1" applyAlignment="1">
      <alignment horizontal="center"/>
    </xf>
    <xf numFmtId="49" fontId="3" fillId="3" borderId="20" xfId="2" applyNumberFormat="1" applyFont="1" applyFill="1" applyBorder="1" applyAlignment="1">
      <alignment horizontal="center"/>
    </xf>
    <xf numFmtId="0" fontId="3" fillId="3" borderId="22" xfId="2" applyFont="1" applyFill="1" applyBorder="1" applyAlignment="1">
      <alignment horizontal="left" shrinkToFit="1"/>
    </xf>
    <xf numFmtId="0" fontId="3" fillId="3" borderId="21" xfId="2" applyFont="1" applyFill="1" applyBorder="1"/>
    <xf numFmtId="3" fontId="3" fillId="3" borderId="16" xfId="2" applyNumberFormat="1" applyFont="1" applyFill="1" applyBorder="1"/>
    <xf numFmtId="0" fontId="3" fillId="3" borderId="22" xfId="2" applyFont="1" applyFill="1" applyBorder="1" applyAlignment="1">
      <alignment horizontal="left"/>
    </xf>
    <xf numFmtId="3" fontId="3" fillId="3" borderId="21" xfId="2" applyNumberFormat="1" applyFont="1" applyFill="1" applyBorder="1"/>
    <xf numFmtId="49" fontId="3" fillId="3" borderId="22" xfId="2" applyNumberFormat="1" applyFont="1" applyFill="1" applyBorder="1" applyAlignment="1">
      <alignment horizontal="left"/>
    </xf>
    <xf numFmtId="49" fontId="3" fillId="3" borderId="9" xfId="2" applyNumberFormat="1" applyFont="1" applyFill="1" applyBorder="1" applyAlignment="1">
      <alignment horizontal="center"/>
    </xf>
    <xf numFmtId="49" fontId="3" fillId="3" borderId="11" xfId="2" applyNumberFormat="1" applyFont="1" applyFill="1" applyBorder="1" applyAlignment="1">
      <alignment horizontal="center"/>
    </xf>
    <xf numFmtId="0" fontId="1" fillId="3" borderId="12" xfId="2" applyFill="1" applyBorder="1" applyAlignment="1">
      <alignment horizontal="center"/>
    </xf>
    <xf numFmtId="49" fontId="1" fillId="3" borderId="20" xfId="2" applyNumberFormat="1" applyFill="1" applyBorder="1" applyAlignment="1" applyProtection="1">
      <alignment horizontal="center"/>
      <protection locked="0"/>
    </xf>
    <xf numFmtId="0" fontId="1" fillId="3" borderId="21" xfId="2" applyFill="1" applyBorder="1" applyAlignment="1">
      <alignment horizontal="left"/>
    </xf>
    <xf numFmtId="0" fontId="1" fillId="3" borderId="19" xfId="2" applyFill="1" applyBorder="1"/>
    <xf numFmtId="3" fontId="1" fillId="3" borderId="21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horizontal="center"/>
    </xf>
    <xf numFmtId="49" fontId="3" fillId="3" borderId="11" xfId="2" applyNumberFormat="1" applyFont="1" applyFill="1" applyBorder="1" applyAlignment="1" applyProtection="1">
      <alignment horizontal="center"/>
      <protection locked="0"/>
    </xf>
    <xf numFmtId="0" fontId="3" fillId="3" borderId="16" xfId="2" applyFont="1" applyFill="1" applyBorder="1" applyAlignment="1">
      <alignment horizontal="left"/>
    </xf>
    <xf numFmtId="0" fontId="3" fillId="3" borderId="10" xfId="2" applyFont="1" applyFill="1" applyBorder="1"/>
    <xf numFmtId="0" fontId="3" fillId="3" borderId="12" xfId="2" applyFont="1" applyFill="1" applyBorder="1" applyAlignment="1">
      <alignment horizontal="center"/>
    </xf>
    <xf numFmtId="49" fontId="3" fillId="3" borderId="20" xfId="2" applyNumberFormat="1" applyFont="1" applyFill="1" applyBorder="1" applyAlignment="1" applyProtection="1">
      <alignment horizontal="center"/>
      <protection locked="0"/>
    </xf>
    <xf numFmtId="0" fontId="3" fillId="3" borderId="21" xfId="2" applyFont="1" applyFill="1" applyBorder="1" applyAlignment="1">
      <alignment horizontal="left"/>
    </xf>
    <xf numFmtId="0" fontId="3" fillId="3" borderId="19" xfId="2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8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/>
    </xf>
    <xf numFmtId="49" fontId="1" fillId="2" borderId="16" xfId="0" applyNumberFormat="1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7" fillId="2" borderId="9" xfId="0" applyNumberFormat="1" applyFont="1" applyFill="1" applyBorder="1" applyAlignment="1">
      <alignment horizontal="center"/>
    </xf>
    <xf numFmtId="0" fontId="17" fillId="2" borderId="23" xfId="0" applyFont="1" applyFill="1" applyBorder="1"/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2" fillId="2" borderId="23" xfId="0" applyFont="1" applyFill="1" applyBorder="1"/>
    <xf numFmtId="49" fontId="13" fillId="2" borderId="53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49" fontId="17" fillId="2" borderId="30" xfId="2" applyNumberFormat="1" applyFont="1" applyFill="1" applyBorder="1" applyAlignment="1">
      <alignment horizontal="center"/>
    </xf>
    <xf numFmtId="49" fontId="17" fillId="2" borderId="5" xfId="2" applyNumberFormat="1" applyFont="1" applyFill="1" applyBorder="1" applyAlignment="1">
      <alignment horizontal="left"/>
    </xf>
    <xf numFmtId="49" fontId="17" fillId="2" borderId="16" xfId="2" applyNumberFormat="1" applyFont="1" applyFill="1" applyBorder="1"/>
    <xf numFmtId="49" fontId="17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49" fontId="17" fillId="2" borderId="9" xfId="2" applyNumberFormat="1" applyFont="1" applyFill="1" applyBorder="1" applyAlignment="1">
      <alignment horizontal="left"/>
    </xf>
    <xf numFmtId="49" fontId="17" fillId="2" borderId="12" xfId="2" applyNumberFormat="1" applyFont="1" applyFill="1" applyBorder="1" applyAlignment="1">
      <alignment horizontal="center"/>
    </xf>
    <xf numFmtId="49" fontId="9" fillId="2" borderId="31" xfId="2" applyNumberFormat="1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8" xfId="2" applyFont="1" applyFill="1" applyBorder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3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10" fillId="2" borderId="54" xfId="0" applyNumberFormat="1" applyFon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7" fillId="2" borderId="21" xfId="0" applyFont="1" applyFill="1" applyBorder="1" applyAlignment="1">
      <alignment horizontal="left"/>
    </xf>
    <xf numFmtId="49" fontId="18" fillId="2" borderId="12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left"/>
    </xf>
    <xf numFmtId="0" fontId="18" fillId="2" borderId="21" xfId="0" applyFont="1" applyFill="1" applyBorder="1"/>
    <xf numFmtId="0" fontId="18" fillId="2" borderId="22" xfId="0" applyFont="1" applyFill="1" applyBorder="1"/>
    <xf numFmtId="49" fontId="18" fillId="2" borderId="20" xfId="0" applyNumberFormat="1" applyFont="1" applyFill="1" applyBorder="1" applyAlignment="1">
      <alignment horizontal="center"/>
    </xf>
    <xf numFmtId="0" fontId="18" fillId="2" borderId="14" xfId="0" applyFont="1" applyFill="1" applyBorder="1"/>
    <xf numFmtId="0" fontId="18" fillId="2" borderId="21" xfId="0" applyFont="1" applyFill="1" applyBorder="1" applyAlignment="1">
      <alignment horizontal="left"/>
    </xf>
    <xf numFmtId="49" fontId="18" fillId="2" borderId="21" xfId="0" applyNumberFormat="1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10" fontId="14" fillId="2" borderId="0" xfId="0" applyNumberFormat="1" applyFont="1" applyFill="1"/>
    <xf numFmtId="0" fontId="7" fillId="2" borderId="20" xfId="0" applyFont="1" applyFill="1" applyBorder="1"/>
    <xf numFmtId="0" fontId="7" fillId="2" borderId="21" xfId="0" applyFont="1" applyFill="1" applyBorder="1"/>
    <xf numFmtId="0" fontId="18" fillId="2" borderId="20" xfId="0" applyFont="1" applyFill="1" applyBorder="1" applyAlignment="1">
      <alignment horizontal="center"/>
    </xf>
    <xf numFmtId="0" fontId="7" fillId="2" borderId="17" xfId="0" applyFont="1" applyFill="1" applyBorder="1"/>
    <xf numFmtId="49" fontId="18" fillId="2" borderId="15" xfId="0" applyNumberFormat="1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left"/>
    </xf>
    <xf numFmtId="0" fontId="18" fillId="2" borderId="12" xfId="0" applyFont="1" applyFill="1" applyBorder="1"/>
    <xf numFmtId="0" fontId="18" fillId="2" borderId="14" xfId="0" applyFont="1" applyFill="1" applyBorder="1" applyAlignment="1">
      <alignment horizontal="left"/>
    </xf>
    <xf numFmtId="0" fontId="18" fillId="2" borderId="13" xfId="0" applyFont="1" applyFill="1" applyBorder="1"/>
    <xf numFmtId="0" fontId="4" fillId="2" borderId="38" xfId="0" applyFont="1" applyFill="1" applyBorder="1"/>
    <xf numFmtId="0" fontId="4" fillId="2" borderId="45" xfId="1" applyFont="1" applyFill="1" applyBorder="1"/>
    <xf numFmtId="0" fontId="1" fillId="2" borderId="11" xfId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49" fontId="3" fillId="2" borderId="17" xfId="2" applyNumberFormat="1" applyFont="1" applyFill="1" applyBorder="1" applyAlignment="1">
      <alignment horizontal="left"/>
    </xf>
    <xf numFmtId="0" fontId="18" fillId="2" borderId="17" xfId="2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49" fontId="19" fillId="2" borderId="21" xfId="2" applyNumberFormat="1" applyFont="1" applyFill="1" applyBorder="1" applyAlignment="1">
      <alignment horizontal="center"/>
    </xf>
    <xf numFmtId="0" fontId="4" fillId="2" borderId="38" xfId="2" applyFont="1" applyFill="1" applyBorder="1"/>
    <xf numFmtId="2" fontId="1" fillId="2" borderId="51" xfId="0" applyNumberFormat="1" applyFont="1" applyFill="1" applyBorder="1"/>
    <xf numFmtId="0" fontId="0" fillId="2" borderId="60" xfId="0" applyFill="1" applyBorder="1"/>
    <xf numFmtId="2" fontId="7" fillId="2" borderId="51" xfId="0" applyNumberFormat="1" applyFont="1" applyFill="1" applyBorder="1"/>
    <xf numFmtId="0" fontId="0" fillId="2" borderId="42" xfId="0" applyFill="1" applyBorder="1"/>
    <xf numFmtId="3" fontId="18" fillId="2" borderId="14" xfId="0" applyNumberFormat="1" applyFont="1" applyFill="1" applyBorder="1" applyAlignment="1">
      <alignment horizontal="right"/>
    </xf>
    <xf numFmtId="3" fontId="0" fillId="2" borderId="0" xfId="0" applyNumberFormat="1" applyFill="1"/>
    <xf numFmtId="0" fontId="3" fillId="2" borderId="15" xfId="2" applyFont="1" applyFill="1" applyBorder="1" applyAlignment="1">
      <alignment horizontal="center"/>
    </xf>
    <xf numFmtId="49" fontId="3" fillId="2" borderId="23" xfId="2" applyNumberFormat="1" applyFont="1" applyFill="1" applyBorder="1" applyAlignment="1" applyProtection="1">
      <alignment horizontal="center"/>
      <protection locked="0"/>
    </xf>
    <xf numFmtId="0" fontId="3" fillId="2" borderId="57" xfId="2" applyFont="1" applyFill="1" applyBorder="1"/>
    <xf numFmtId="0" fontId="0" fillId="2" borderId="48" xfId="0" applyFill="1" applyBorder="1"/>
    <xf numFmtId="0" fontId="17" fillId="0" borderId="21" xfId="2" applyFont="1" applyBorder="1" applyAlignment="1">
      <alignment horizontal="center"/>
    </xf>
    <xf numFmtId="0" fontId="9" fillId="0" borderId="21" xfId="2" applyFont="1" applyBorder="1"/>
    <xf numFmtId="0" fontId="17" fillId="0" borderId="16" xfId="2" applyFont="1" applyBorder="1" applyAlignment="1">
      <alignment horizontal="center"/>
    </xf>
    <xf numFmtId="0" fontId="9" fillId="0" borderId="11" xfId="2" applyFont="1" applyBorder="1" applyAlignment="1">
      <alignment wrapText="1"/>
    </xf>
    <xf numFmtId="0" fontId="9" fillId="2" borderId="14" xfId="0" applyFont="1" applyFill="1" applyBorder="1" applyAlignment="1">
      <alignment horizontal="left"/>
    </xf>
    <xf numFmtId="0" fontId="4" fillId="2" borderId="37" xfId="0" applyFont="1" applyFill="1" applyBorder="1"/>
    <xf numFmtId="2" fontId="0" fillId="0" borderId="0" xfId="0" applyNumberFormat="1"/>
    <xf numFmtId="2" fontId="0" fillId="2" borderId="0" xfId="0" applyNumberFormat="1" applyFill="1"/>
    <xf numFmtId="0" fontId="29" fillId="0" borderId="20" xfId="2" applyFont="1" applyBorder="1"/>
    <xf numFmtId="49" fontId="9" fillId="0" borderId="21" xfId="2" applyNumberFormat="1" applyFont="1" applyBorder="1" applyAlignment="1" applyProtection="1">
      <alignment horizontal="center"/>
      <protection locked="0"/>
    </xf>
    <xf numFmtId="0" fontId="9" fillId="0" borderId="16" xfId="2" applyFont="1" applyBorder="1" applyAlignment="1">
      <alignment horizontal="left"/>
    </xf>
    <xf numFmtId="0" fontId="9" fillId="0" borderId="10" xfId="2" applyFont="1" applyBorder="1"/>
    <xf numFmtId="0" fontId="9" fillId="2" borderId="21" xfId="0" applyFont="1" applyFill="1" applyBorder="1" applyAlignment="1">
      <alignment horizontal="left"/>
    </xf>
    <xf numFmtId="0" fontId="9" fillId="2" borderId="57" xfId="0" applyFont="1" applyFill="1" applyBorder="1"/>
    <xf numFmtId="0" fontId="12" fillId="2" borderId="57" xfId="0" applyFont="1" applyFill="1" applyBorder="1"/>
    <xf numFmtId="0" fontId="17" fillId="0" borderId="17" xfId="2" applyFont="1" applyBorder="1" applyAlignment="1">
      <alignment horizontal="center"/>
    </xf>
    <xf numFmtId="0" fontId="13" fillId="2" borderId="0" xfId="0" applyFont="1" applyFill="1"/>
    <xf numFmtId="0" fontId="15" fillId="2" borderId="0" xfId="0" applyFont="1" applyFill="1"/>
    <xf numFmtId="0" fontId="9" fillId="2" borderId="0" xfId="0" applyFont="1" applyFill="1"/>
    <xf numFmtId="0" fontId="0" fillId="2" borderId="0" xfId="0" applyFill="1" applyAlignment="1">
      <alignment horizontal="right"/>
    </xf>
    <xf numFmtId="10" fontId="28" fillId="2" borderId="0" xfId="2" applyNumberFormat="1" applyFont="1" applyFill="1" applyAlignment="1">
      <alignment horizontal="center" wrapText="1"/>
    </xf>
    <xf numFmtId="0" fontId="22" fillId="2" borderId="0" xfId="0" applyFont="1" applyFill="1"/>
    <xf numFmtId="10" fontId="30" fillId="2" borderId="0" xfId="2" applyNumberFormat="1" applyFont="1" applyFill="1" applyAlignment="1">
      <alignment horizontal="center" wrapText="1"/>
    </xf>
    <xf numFmtId="10" fontId="28" fillId="2" borderId="0" xfId="0" applyNumberFormat="1" applyFont="1" applyFill="1"/>
    <xf numFmtId="0" fontId="32" fillId="0" borderId="0" xfId="0" applyFont="1"/>
    <xf numFmtId="49" fontId="17" fillId="2" borderId="23" xfId="2" applyNumberFormat="1" applyFont="1" applyFill="1" applyBorder="1" applyAlignment="1" applyProtection="1">
      <alignment horizontal="center"/>
      <protection locked="0"/>
    </xf>
    <xf numFmtId="0" fontId="9" fillId="0" borderId="21" xfId="2" applyFont="1" applyBorder="1" applyAlignment="1">
      <alignment horizontal="left"/>
    </xf>
    <xf numFmtId="0" fontId="9" fillId="0" borderId="19" xfId="2" applyFont="1" applyBorder="1"/>
    <xf numFmtId="49" fontId="17" fillId="2" borderId="0" xfId="2" applyNumberFormat="1" applyFont="1" applyFill="1" applyProtection="1">
      <protection locked="0"/>
    </xf>
    <xf numFmtId="49" fontId="17" fillId="2" borderId="16" xfId="2" applyNumberFormat="1" applyFont="1" applyFill="1" applyBorder="1" applyProtection="1">
      <protection locked="0"/>
    </xf>
    <xf numFmtId="0" fontId="17" fillId="2" borderId="16" xfId="2" applyFont="1" applyFill="1" applyBorder="1"/>
    <xf numFmtId="0" fontId="0" fillId="2" borderId="9" xfId="0" applyFill="1" applyBorder="1"/>
    <xf numFmtId="0" fontId="0" fillId="2" borderId="45" xfId="0" applyFill="1" applyBorder="1"/>
    <xf numFmtId="0" fontId="6" fillId="2" borderId="61" xfId="1" applyFont="1" applyFill="1" applyBorder="1"/>
    <xf numFmtId="49" fontId="6" fillId="2" borderId="18" xfId="1" applyNumberFormat="1" applyFont="1" applyFill="1" applyBorder="1" applyAlignment="1">
      <alignment horizontal="center"/>
    </xf>
    <xf numFmtId="49" fontId="6" fillId="2" borderId="39" xfId="1" applyNumberFormat="1" applyFont="1" applyFill="1" applyBorder="1" applyAlignment="1">
      <alignment horizontal="center"/>
    </xf>
    <xf numFmtId="0" fontId="3" fillId="3" borderId="11" xfId="2" applyFont="1" applyFill="1" applyBorder="1"/>
    <xf numFmtId="0" fontId="3" fillId="3" borderId="20" xfId="2" applyFont="1" applyFill="1" applyBorder="1"/>
    <xf numFmtId="0" fontId="18" fillId="2" borderId="14" xfId="2" applyFont="1" applyFill="1" applyBorder="1" applyAlignment="1">
      <alignment horizontal="left"/>
    </xf>
    <xf numFmtId="0" fontId="18" fillId="2" borderId="40" xfId="2" applyFont="1" applyFill="1" applyBorder="1" applyAlignment="1">
      <alignment horizontal="left"/>
    </xf>
    <xf numFmtId="0" fontId="3" fillId="3" borderId="34" xfId="2" applyFont="1" applyFill="1" applyBorder="1" applyAlignment="1">
      <alignment horizontal="left"/>
    </xf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1" fillId="2" borderId="21" xfId="2" applyFill="1" applyBorder="1" applyAlignment="1">
      <alignment horizontal="center" vertical="center"/>
    </xf>
    <xf numFmtId="49" fontId="1" fillId="2" borderId="4" xfId="2" applyNumberFormat="1" applyFill="1" applyBorder="1" applyAlignment="1">
      <alignment horizontal="center"/>
    </xf>
    <xf numFmtId="0" fontId="1" fillId="2" borderId="5" xfId="2" applyFill="1" applyBorder="1" applyAlignment="1">
      <alignment horizontal="center" vertical="center"/>
    </xf>
    <xf numFmtId="4" fontId="17" fillId="2" borderId="0" xfId="2" applyNumberFormat="1" applyFont="1" applyFill="1"/>
    <xf numFmtId="4" fontId="17" fillId="2" borderId="0" xfId="0" applyNumberFormat="1" applyFont="1" applyFill="1"/>
    <xf numFmtId="4" fontId="9" fillId="2" borderId="0" xfId="2" applyNumberFormat="1" applyFont="1" applyFill="1"/>
    <xf numFmtId="4" fontId="9" fillId="2" borderId="0" xfId="0" applyNumberFormat="1" applyFont="1" applyFill="1"/>
    <xf numFmtId="4" fontId="9" fillId="2" borderId="0" xfId="2" applyNumberFormat="1" applyFont="1" applyFill="1" applyAlignment="1">
      <alignment horizontal="right"/>
    </xf>
    <xf numFmtId="49" fontId="7" fillId="0" borderId="12" xfId="0" applyNumberFormat="1" applyFont="1" applyBorder="1" applyAlignment="1">
      <alignment horizontal="center"/>
    </xf>
    <xf numFmtId="0" fontId="7" fillId="0" borderId="20" xfId="0" applyFont="1" applyBorder="1"/>
    <xf numFmtId="0" fontId="7" fillId="0" borderId="21" xfId="0" applyFont="1" applyBorder="1"/>
    <xf numFmtId="49" fontId="6" fillId="0" borderId="9" xfId="0" applyNumberFormat="1" applyFont="1" applyBorder="1" applyAlignment="1">
      <alignment horizontal="center"/>
    </xf>
    <xf numFmtId="0" fontId="1" fillId="2" borderId="12" xfId="2" applyFill="1" applyBorder="1"/>
    <xf numFmtId="0" fontId="1" fillId="2" borderId="20" xfId="2" applyFill="1" applyBorder="1"/>
    <xf numFmtId="0" fontId="18" fillId="2" borderId="24" xfId="0" applyFont="1" applyFill="1" applyBorder="1"/>
    <xf numFmtId="49" fontId="18" fillId="2" borderId="47" xfId="0" applyNumberFormat="1" applyFont="1" applyFill="1" applyBorder="1" applyAlignment="1">
      <alignment horizontal="center"/>
    </xf>
    <xf numFmtId="10" fontId="30" fillId="0" borderId="0" xfId="0" applyNumberFormat="1" applyFont="1" applyAlignment="1">
      <alignment horizontal="center" wrapText="1"/>
    </xf>
    <xf numFmtId="3" fontId="7" fillId="0" borderId="21" xfId="2" applyNumberFormat="1" applyFont="1" applyBorder="1"/>
    <xf numFmtId="2" fontId="7" fillId="0" borderId="51" xfId="0" applyNumberFormat="1" applyFont="1" applyBorder="1"/>
    <xf numFmtId="3" fontId="1" fillId="0" borderId="21" xfId="0" applyNumberFormat="1" applyFont="1" applyBorder="1"/>
    <xf numFmtId="2" fontId="1" fillId="0" borderId="51" xfId="0" applyNumberFormat="1" applyFont="1" applyBorder="1"/>
    <xf numFmtId="3" fontId="7" fillId="0" borderId="21" xfId="0" applyNumberFormat="1" applyFont="1" applyBorder="1"/>
    <xf numFmtId="3" fontId="7" fillId="0" borderId="21" xfId="2" applyNumberFormat="1" applyFont="1" applyBorder="1" applyAlignment="1">
      <alignment horizontal="right"/>
    </xf>
    <xf numFmtId="3" fontId="9" fillId="0" borderId="20" xfId="0" applyNumberFormat="1" applyFont="1" applyBorder="1"/>
    <xf numFmtId="3" fontId="9" fillId="0" borderId="23" xfId="0" applyNumberFormat="1" applyFont="1" applyBorder="1"/>
    <xf numFmtId="2" fontId="1" fillId="0" borderId="35" xfId="0" applyNumberFormat="1" applyFont="1" applyBorder="1"/>
    <xf numFmtId="3" fontId="2" fillId="0" borderId="27" xfId="2" applyNumberFormat="1" applyFont="1" applyBorder="1"/>
    <xf numFmtId="2" fontId="2" fillId="0" borderId="50" xfId="0" applyNumberFormat="1" applyFont="1" applyBorder="1"/>
    <xf numFmtId="3" fontId="1" fillId="0" borderId="21" xfId="2" applyNumberFormat="1" applyBorder="1"/>
    <xf numFmtId="3" fontId="1" fillId="0" borderId="14" xfId="2" applyNumberFormat="1" applyBorder="1"/>
    <xf numFmtId="3" fontId="17" fillId="0" borderId="16" xfId="0" applyNumberFormat="1" applyFont="1" applyBorder="1"/>
    <xf numFmtId="3" fontId="17" fillId="0" borderId="5" xfId="0" applyNumberFormat="1" applyFont="1" applyBorder="1"/>
    <xf numFmtId="2" fontId="7" fillId="0" borderId="6" xfId="0" applyNumberFormat="1" applyFont="1" applyBorder="1" applyAlignment="1">
      <alignment horizontal="right"/>
    </xf>
    <xf numFmtId="3" fontId="17" fillId="0" borderId="21" xfId="2" applyNumberFormat="1" applyFont="1" applyBorder="1"/>
    <xf numFmtId="0" fontId="9" fillId="0" borderId="21" xfId="0" applyFont="1" applyBorder="1" applyAlignment="1">
      <alignment horizontal="right"/>
    </xf>
    <xf numFmtId="2" fontId="7" fillId="0" borderId="59" xfId="0" applyNumberFormat="1" applyFont="1" applyBorder="1" applyAlignment="1">
      <alignment horizontal="right"/>
    </xf>
    <xf numFmtId="0" fontId="1" fillId="0" borderId="20" xfId="0" applyFont="1" applyBorder="1"/>
    <xf numFmtId="3" fontId="2" fillId="0" borderId="27" xfId="0" applyNumberFormat="1" applyFont="1" applyBorder="1"/>
    <xf numFmtId="3" fontId="6" fillId="0" borderId="21" xfId="2" applyNumberFormat="1" applyFont="1" applyBorder="1"/>
    <xf numFmtId="3" fontId="17" fillId="0" borderId="11" xfId="2" applyNumberFormat="1" applyFont="1" applyBorder="1"/>
    <xf numFmtId="2" fontId="17" fillId="0" borderId="51" xfId="0" applyNumberFormat="1" applyFont="1" applyBorder="1"/>
    <xf numFmtId="3" fontId="9" fillId="0" borderId="18" xfId="2" applyNumberFormat="1" applyFont="1" applyBorder="1"/>
    <xf numFmtId="2" fontId="9" fillId="0" borderId="51" xfId="0" applyNumberFormat="1" applyFont="1" applyBorder="1"/>
    <xf numFmtId="3" fontId="9" fillId="0" borderId="21" xfId="2" applyNumberFormat="1" applyFont="1" applyBorder="1"/>
    <xf numFmtId="3" fontId="9" fillId="0" borderId="20" xfId="2" applyNumberFormat="1" applyFont="1" applyBorder="1"/>
    <xf numFmtId="3" fontId="17" fillId="0" borderId="20" xfId="2" applyNumberFormat="1" applyFont="1" applyBorder="1"/>
    <xf numFmtId="3" fontId="9" fillId="0" borderId="39" xfId="2" applyNumberFormat="1" applyFont="1" applyBorder="1"/>
    <xf numFmtId="2" fontId="9" fillId="0" borderId="35" xfId="0" applyNumberFormat="1" applyFont="1" applyBorder="1"/>
    <xf numFmtId="3" fontId="4" fillId="0" borderId="37" xfId="2" applyNumberFormat="1" applyFont="1" applyBorder="1"/>
    <xf numFmtId="3" fontId="12" fillId="0" borderId="21" xfId="0" applyNumberFormat="1" applyFont="1" applyBorder="1"/>
    <xf numFmtId="2" fontId="7" fillId="0" borderId="42" xfId="0" applyNumberFormat="1" applyFont="1" applyBorder="1"/>
    <xf numFmtId="3" fontId="7" fillId="0" borderId="16" xfId="0" applyNumberFormat="1" applyFont="1" applyBorder="1"/>
    <xf numFmtId="3" fontId="1" fillId="0" borderId="14" xfId="0" applyNumberFormat="1" applyFont="1" applyBorder="1"/>
    <xf numFmtId="4" fontId="7" fillId="0" borderId="59" xfId="0" applyNumberFormat="1" applyFont="1" applyBorder="1"/>
    <xf numFmtId="4" fontId="1" fillId="0" borderId="59" xfId="0" applyNumberFormat="1" applyFont="1" applyBorder="1"/>
    <xf numFmtId="49" fontId="3" fillId="0" borderId="21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49" fontId="3" fillId="0" borderId="21" xfId="2" applyNumberFormat="1" applyFont="1" applyBorder="1" applyAlignment="1">
      <alignment horizontal="left"/>
    </xf>
    <xf numFmtId="49" fontId="33" fillId="0" borderId="21" xfId="2" applyNumberFormat="1" applyFont="1" applyBorder="1" applyAlignment="1">
      <alignment horizontal="center"/>
    </xf>
    <xf numFmtId="49" fontId="18" fillId="2" borderId="23" xfId="0" applyNumberFormat="1" applyFont="1" applyFill="1" applyBorder="1" applyAlignment="1">
      <alignment horizontal="left"/>
    </xf>
    <xf numFmtId="4" fontId="0" fillId="0" borderId="0" xfId="0" applyNumberFormat="1"/>
    <xf numFmtId="4" fontId="21" fillId="0" borderId="0" xfId="0" applyNumberFormat="1" applyFont="1"/>
    <xf numFmtId="0" fontId="18" fillId="0" borderId="22" xfId="0" applyFont="1" applyBorder="1"/>
    <xf numFmtId="0" fontId="9" fillId="2" borderId="14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left"/>
    </xf>
    <xf numFmtId="49" fontId="1" fillId="2" borderId="11" xfId="2" applyNumberFormat="1" applyFill="1" applyBorder="1" applyAlignment="1">
      <alignment horizontal="center"/>
    </xf>
    <xf numFmtId="0" fontId="1" fillId="2" borderId="16" xfId="2" applyFill="1" applyBorder="1"/>
    <xf numFmtId="0" fontId="3" fillId="2" borderId="21" xfId="2" applyFont="1" applyFill="1" applyBorder="1" applyAlignment="1">
      <alignment horizontal="left" vertical="center"/>
    </xf>
    <xf numFmtId="0" fontId="34" fillId="0" borderId="40" xfId="0" applyFont="1" applyBorder="1" applyAlignment="1">
      <alignment horizontal="left"/>
    </xf>
    <xf numFmtId="0" fontId="9" fillId="0" borderId="40" xfId="2" applyFont="1" applyBorder="1"/>
    <xf numFmtId="0" fontId="9" fillId="0" borderId="40" xfId="0" applyFont="1" applyBorder="1" applyAlignment="1">
      <alignment horizontal="right"/>
    </xf>
    <xf numFmtId="0" fontId="18" fillId="2" borderId="14" xfId="0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center"/>
    </xf>
    <xf numFmtId="0" fontId="18" fillId="0" borderId="17" xfId="0" applyFont="1" applyBorder="1"/>
    <xf numFmtId="164" fontId="0" fillId="0" borderId="0" xfId="0" applyNumberFormat="1"/>
    <xf numFmtId="0" fontId="1" fillId="2" borderId="16" xfId="2" applyFill="1" applyBorder="1" applyAlignment="1">
      <alignment horizontal="left"/>
    </xf>
    <xf numFmtId="0" fontId="17" fillId="0" borderId="8" xfId="0" applyFont="1" applyBorder="1" applyAlignment="1">
      <alignment horizontal="center"/>
    </xf>
    <xf numFmtId="0" fontId="0" fillId="0" borderId="54" xfId="0" applyBorder="1"/>
    <xf numFmtId="0" fontId="28" fillId="0" borderId="0" xfId="0" applyFont="1" applyAlignment="1">
      <alignment horizontal="center" wrapText="1"/>
    </xf>
    <xf numFmtId="0" fontId="14" fillId="0" borderId="33" xfId="0" applyFont="1" applyBorder="1"/>
    <xf numFmtId="0" fontId="14" fillId="0" borderId="16" xfId="0" applyFont="1" applyBorder="1"/>
    <xf numFmtId="0" fontId="9" fillId="0" borderId="14" xfId="0" applyFont="1" applyBorder="1"/>
    <xf numFmtId="0" fontId="24" fillId="0" borderId="16" xfId="0" applyFont="1" applyBorder="1"/>
    <xf numFmtId="0" fontId="30" fillId="0" borderId="0" xfId="0" applyFont="1" applyAlignment="1">
      <alignment horizontal="right" wrapText="1"/>
    </xf>
    <xf numFmtId="0" fontId="0" fillId="0" borderId="16" xfId="0" applyBorder="1"/>
    <xf numFmtId="0" fontId="30" fillId="0" borderId="0" xfId="0" applyFont="1" applyAlignment="1">
      <alignment horizontal="center" wrapText="1"/>
    </xf>
    <xf numFmtId="0" fontId="1" fillId="0" borderId="2" xfId="0" applyFont="1" applyBorder="1"/>
    <xf numFmtId="3" fontId="17" fillId="0" borderId="20" xfId="0" applyNumberFormat="1" applyFont="1" applyBorder="1"/>
    <xf numFmtId="3" fontId="9" fillId="0" borderId="16" xfId="0" applyNumberFormat="1" applyFont="1" applyBorder="1"/>
    <xf numFmtId="0" fontId="0" fillId="0" borderId="33" xfId="0" applyBorder="1"/>
    <xf numFmtId="0" fontId="25" fillId="0" borderId="33" xfId="0" applyFont="1" applyBorder="1"/>
    <xf numFmtId="3" fontId="18" fillId="0" borderId="0" xfId="0" applyNumberFormat="1" applyFont="1"/>
    <xf numFmtId="0" fontId="23" fillId="0" borderId="34" xfId="0" applyFont="1" applyBorder="1"/>
    <xf numFmtId="0" fontId="28" fillId="0" borderId="0" xfId="0" applyFont="1" applyAlignment="1">
      <alignment horizontal="right"/>
    </xf>
    <xf numFmtId="0" fontId="23" fillId="0" borderId="0" xfId="0" applyFont="1"/>
    <xf numFmtId="3" fontId="23" fillId="0" borderId="0" xfId="0" applyNumberFormat="1" applyFont="1"/>
    <xf numFmtId="3" fontId="1" fillId="0" borderId="21" xfId="2" applyNumberFormat="1" applyBorder="1" applyAlignment="1">
      <alignment vertical="center"/>
    </xf>
    <xf numFmtId="0" fontId="17" fillId="0" borderId="62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3" fontId="1" fillId="0" borderId="22" xfId="0" applyNumberFormat="1" applyFont="1" applyBorder="1"/>
    <xf numFmtId="3" fontId="7" fillId="0" borderId="22" xfId="0" applyNumberFormat="1" applyFont="1" applyBorder="1"/>
    <xf numFmtId="3" fontId="1" fillId="0" borderId="13" xfId="0" applyNumberFormat="1" applyFont="1" applyBorder="1"/>
    <xf numFmtId="0" fontId="14" fillId="0" borderId="10" xfId="0" applyFont="1" applyBorder="1"/>
    <xf numFmtId="3" fontId="9" fillId="0" borderId="19" xfId="0" applyNumberFormat="1" applyFont="1" applyBorder="1"/>
    <xf numFmtId="3" fontId="9" fillId="0" borderId="57" xfId="0" applyNumberFormat="1" applyFont="1" applyBorder="1"/>
    <xf numFmtId="0" fontId="14" fillId="0" borderId="17" xfId="0" applyFont="1" applyBorder="1"/>
    <xf numFmtId="3" fontId="1" fillId="0" borderId="22" xfId="2" applyNumberFormat="1" applyBorder="1"/>
    <xf numFmtId="0" fontId="9" fillId="0" borderId="13" xfId="0" applyFont="1" applyBorder="1"/>
    <xf numFmtId="3" fontId="17" fillId="0" borderId="24" xfId="0" applyNumberFormat="1" applyFont="1" applyBorder="1"/>
    <xf numFmtId="0" fontId="9" fillId="0" borderId="22" xfId="0" applyFont="1" applyBorder="1" applyAlignment="1">
      <alignment horizontal="right"/>
    </xf>
    <xf numFmtId="0" fontId="24" fillId="0" borderId="17" xfId="0" applyFont="1" applyBorder="1"/>
    <xf numFmtId="0" fontId="0" fillId="0" borderId="17" xfId="0" applyBorder="1"/>
    <xf numFmtId="0" fontId="1" fillId="0" borderId="62" xfId="0" applyFont="1" applyBorder="1"/>
    <xf numFmtId="0" fontId="0" fillId="0" borderId="55" xfId="0" applyBorder="1"/>
    <xf numFmtId="3" fontId="9" fillId="0" borderId="0" xfId="2" applyNumberFormat="1" applyFont="1"/>
    <xf numFmtId="0" fontId="27" fillId="2" borderId="55" xfId="0" applyFont="1" applyFill="1" applyBorder="1"/>
    <xf numFmtId="3" fontId="1" fillId="3" borderId="34" xfId="0" applyNumberFormat="1" applyFont="1" applyFill="1" applyBorder="1" applyAlignment="1">
      <alignment horizontal="right"/>
    </xf>
    <xf numFmtId="0" fontId="7" fillId="2" borderId="63" xfId="0" applyFont="1" applyFill="1" applyBorder="1" applyAlignment="1">
      <alignment horizontal="center"/>
    </xf>
    <xf numFmtId="0" fontId="23" fillId="0" borderId="16" xfId="0" applyFont="1" applyBorder="1"/>
    <xf numFmtId="2" fontId="7" fillId="0" borderId="35" xfId="0" applyNumberFormat="1" applyFont="1" applyBorder="1"/>
    <xf numFmtId="2" fontId="2" fillId="0" borderId="50" xfId="0" applyNumberFormat="1" applyFont="1" applyBorder="1" applyAlignment="1">
      <alignment horizontal="right"/>
    </xf>
    <xf numFmtId="2" fontId="1" fillId="2" borderId="42" xfId="0" applyNumberFormat="1" applyFont="1" applyFill="1" applyBorder="1" applyAlignment="1">
      <alignment horizontal="right"/>
    </xf>
    <xf numFmtId="2" fontId="7" fillId="2" borderId="51" xfId="0" applyNumberFormat="1" applyFont="1" applyFill="1" applyBorder="1" applyAlignment="1">
      <alignment horizontal="right"/>
    </xf>
    <xf numFmtId="2" fontId="1" fillId="2" borderId="35" xfId="0" applyNumberFormat="1" applyFont="1" applyFill="1" applyBorder="1"/>
    <xf numFmtId="2" fontId="13" fillId="0" borderId="50" xfId="0" applyNumberFormat="1" applyFont="1" applyBorder="1"/>
    <xf numFmtId="2" fontId="1" fillId="0" borderId="42" xfId="0" applyNumberFormat="1" applyFont="1" applyBorder="1"/>
    <xf numFmtId="2" fontId="1" fillId="0" borderId="6" xfId="0" applyNumberFormat="1" applyFont="1" applyBorder="1"/>
    <xf numFmtId="4" fontId="2" fillId="0" borderId="50" xfId="0" applyNumberFormat="1" applyFont="1" applyBorder="1"/>
    <xf numFmtId="4" fontId="1" fillId="0" borderId="58" xfId="0" applyNumberFormat="1" applyFont="1" applyBorder="1"/>
    <xf numFmtId="49" fontId="1" fillId="0" borderId="12" xfId="0" applyNumberFormat="1" applyFont="1" applyBorder="1" applyAlignment="1">
      <alignment horizontal="center"/>
    </xf>
    <xf numFmtId="0" fontId="1" fillId="2" borderId="22" xfId="0" applyFont="1" applyFill="1" applyBorder="1"/>
    <xf numFmtId="49" fontId="1" fillId="0" borderId="9" xfId="0" applyNumberFormat="1" applyFont="1" applyBorder="1" applyAlignment="1">
      <alignment horizontal="center"/>
    </xf>
    <xf numFmtId="0" fontId="1" fillId="2" borderId="17" xfId="0" applyFont="1" applyFill="1" applyBorder="1"/>
    <xf numFmtId="3" fontId="1" fillId="0" borderId="16" xfId="0" applyNumberFormat="1" applyFont="1" applyBorder="1"/>
    <xf numFmtId="2" fontId="1" fillId="0" borderId="51" xfId="0" applyNumberFormat="1" applyFont="1" applyBorder="1" applyAlignment="1">
      <alignment horizontal="right"/>
    </xf>
    <xf numFmtId="0" fontId="3" fillId="0" borderId="21" xfId="2" applyFont="1" applyBorder="1" applyAlignment="1">
      <alignment horizontal="left"/>
    </xf>
    <xf numFmtId="3" fontId="25" fillId="0" borderId="22" xfId="2" applyNumberFormat="1" applyFont="1" applyBorder="1"/>
    <xf numFmtId="49" fontId="18" fillId="0" borderId="21" xfId="0" applyNumberFormat="1" applyFont="1" applyBorder="1" applyAlignment="1">
      <alignment horizontal="left"/>
    </xf>
    <xf numFmtId="0" fontId="18" fillId="0" borderId="21" xfId="0" applyFont="1" applyBorder="1"/>
    <xf numFmtId="0" fontId="18" fillId="0" borderId="22" xfId="0" applyFont="1" applyBorder="1" applyAlignment="1">
      <alignment horizontal="left"/>
    </xf>
    <xf numFmtId="49" fontId="18" fillId="0" borderId="43" xfId="0" applyNumberFormat="1" applyFont="1" applyBorder="1" applyAlignment="1">
      <alignment horizontal="center"/>
    </xf>
    <xf numFmtId="0" fontId="18" fillId="0" borderId="40" xfId="0" applyFont="1" applyBorder="1" applyAlignment="1">
      <alignment horizontal="left"/>
    </xf>
    <xf numFmtId="0" fontId="18" fillId="0" borderId="41" xfId="0" applyFont="1" applyBorder="1"/>
    <xf numFmtId="3" fontId="1" fillId="0" borderId="40" xfId="0" applyNumberFormat="1" applyFont="1" applyBorder="1"/>
    <xf numFmtId="2" fontId="1" fillId="0" borderId="52" xfId="0" applyNumberFormat="1" applyFont="1" applyBorder="1"/>
    <xf numFmtId="3" fontId="9" fillId="0" borderId="17" xfId="0" applyNumberFormat="1" applyFont="1" applyBorder="1"/>
    <xf numFmtId="3" fontId="17" fillId="0" borderId="17" xfId="0" applyNumberFormat="1" applyFont="1" applyBorder="1"/>
    <xf numFmtId="3" fontId="9" fillId="0" borderId="22" xfId="2" applyNumberFormat="1" applyFont="1" applyBorder="1"/>
    <xf numFmtId="3" fontId="9" fillId="0" borderId="19" xfId="2" applyNumberFormat="1" applyFont="1" applyBorder="1"/>
    <xf numFmtId="2" fontId="18" fillId="2" borderId="59" xfId="0" applyNumberFormat="1" applyFont="1" applyFill="1" applyBorder="1" applyAlignment="1">
      <alignment horizontal="right"/>
    </xf>
    <xf numFmtId="0" fontId="7" fillId="0" borderId="21" xfId="2" applyFont="1" applyBorder="1"/>
    <xf numFmtId="0" fontId="1" fillId="0" borderId="14" xfId="2" applyBorder="1"/>
    <xf numFmtId="0" fontId="1" fillId="0" borderId="21" xfId="2" applyBorder="1"/>
    <xf numFmtId="0" fontId="1" fillId="0" borderId="22" xfId="2" applyBorder="1"/>
    <xf numFmtId="0" fontId="1" fillId="0" borderId="21" xfId="0" applyFont="1" applyBorder="1"/>
    <xf numFmtId="2" fontId="1" fillId="0" borderId="59" xfId="0" applyNumberFormat="1" applyFont="1" applyBorder="1" applyAlignment="1">
      <alignment horizontal="right"/>
    </xf>
    <xf numFmtId="0" fontId="1" fillId="0" borderId="19" xfId="2" applyBorder="1"/>
    <xf numFmtId="0" fontId="1" fillId="0" borderId="20" xfId="0" applyFont="1" applyBorder="1" applyAlignment="1">
      <alignment horizontal="left"/>
    </xf>
    <xf numFmtId="3" fontId="7" fillId="0" borderId="20" xfId="0" applyNumberFormat="1" applyFont="1" applyBorder="1"/>
    <xf numFmtId="0" fontId="1" fillId="0" borderId="21" xfId="0" applyFont="1" applyBorder="1" applyAlignment="1">
      <alignment horizontal="left"/>
    </xf>
    <xf numFmtId="3" fontId="1" fillId="0" borderId="20" xfId="0" applyNumberFormat="1" applyFont="1" applyBorder="1"/>
    <xf numFmtId="0" fontId="1" fillId="0" borderId="20" xfId="0" applyFont="1" applyBorder="1" applyAlignment="1">
      <alignment horizontal="left" wrapText="1"/>
    </xf>
    <xf numFmtId="0" fontId="1" fillId="0" borderId="16" xfId="0" applyFont="1" applyBorder="1"/>
    <xf numFmtId="2" fontId="1" fillId="0" borderId="58" xfId="0" applyNumberFormat="1" applyFont="1" applyBorder="1" applyAlignment="1">
      <alignment horizontal="right"/>
    </xf>
    <xf numFmtId="3" fontId="1" fillId="0" borderId="13" xfId="2" applyNumberFormat="1" applyBorder="1"/>
    <xf numFmtId="3" fontId="1" fillId="0" borderId="14" xfId="2" applyNumberFormat="1" applyBorder="1" applyAlignment="1">
      <alignment vertical="center"/>
    </xf>
    <xf numFmtId="3" fontId="1" fillId="0" borderId="13" xfId="2" applyNumberFormat="1" applyBorder="1" applyAlignment="1">
      <alignment vertical="center"/>
    </xf>
    <xf numFmtId="0" fontId="1" fillId="0" borderId="16" xfId="0" applyFont="1" applyBorder="1" applyAlignment="1">
      <alignment wrapText="1"/>
    </xf>
    <xf numFmtId="2" fontId="7" fillId="0" borderId="35" xfId="0" applyNumberFormat="1" applyFont="1" applyBorder="1" applyAlignment="1">
      <alignment horizontal="right"/>
    </xf>
    <xf numFmtId="3" fontId="9" fillId="0" borderId="13" xfId="0" applyNumberFormat="1" applyFont="1" applyBorder="1" applyAlignment="1">
      <alignment horizontal="right"/>
    </xf>
    <xf numFmtId="0" fontId="18" fillId="2" borderId="11" xfId="0" applyFont="1" applyFill="1" applyBorder="1"/>
    <xf numFmtId="0" fontId="18" fillId="2" borderId="17" xfId="0" applyFont="1" applyFill="1" applyBorder="1"/>
    <xf numFmtId="0" fontId="18" fillId="2" borderId="21" xfId="0" applyFont="1" applyFill="1" applyBorder="1" applyAlignment="1">
      <alignment horizontal="center"/>
    </xf>
    <xf numFmtId="2" fontId="1" fillId="0" borderId="42" xfId="0" applyNumberFormat="1" applyFont="1" applyBorder="1" applyAlignment="1">
      <alignment horizontal="right"/>
    </xf>
    <xf numFmtId="3" fontId="3" fillId="3" borderId="17" xfId="2" applyNumberFormat="1" applyFont="1" applyFill="1" applyBorder="1"/>
    <xf numFmtId="3" fontId="11" fillId="2" borderId="22" xfId="2" applyNumberFormat="1" applyFont="1" applyFill="1" applyBorder="1"/>
    <xf numFmtId="3" fontId="3" fillId="3" borderId="22" xfId="2" applyNumberFormat="1" applyFont="1" applyFill="1" applyBorder="1"/>
    <xf numFmtId="3" fontId="3" fillId="2" borderId="22" xfId="2" applyNumberFormat="1" applyFont="1" applyFill="1" applyBorder="1"/>
    <xf numFmtId="3" fontId="18" fillId="2" borderId="22" xfId="2" applyNumberFormat="1" applyFont="1" applyFill="1" applyBorder="1"/>
    <xf numFmtId="3" fontId="7" fillId="2" borderId="17" xfId="2" applyNumberFormat="1" applyFont="1" applyFill="1" applyBorder="1"/>
    <xf numFmtId="3" fontId="1" fillId="3" borderId="22" xfId="0" applyNumberFormat="1" applyFont="1" applyFill="1" applyBorder="1" applyAlignment="1">
      <alignment horizontal="right"/>
    </xf>
    <xf numFmtId="3" fontId="18" fillId="2" borderId="22" xfId="0" applyNumberFormat="1" applyFont="1" applyFill="1" applyBorder="1" applyAlignment="1">
      <alignment horizontal="right"/>
    </xf>
    <xf numFmtId="3" fontId="1" fillId="3" borderId="17" xfId="0" applyNumberFormat="1" applyFont="1" applyFill="1" applyBorder="1" applyAlignment="1">
      <alignment horizontal="right"/>
    </xf>
    <xf numFmtId="3" fontId="18" fillId="2" borderId="13" xfId="0" applyNumberFormat="1" applyFont="1" applyFill="1" applyBorder="1" applyAlignment="1">
      <alignment horizontal="right"/>
    </xf>
    <xf numFmtId="3" fontId="18" fillId="2" borderId="41" xfId="0" applyNumberFormat="1" applyFont="1" applyFill="1" applyBorder="1" applyAlignment="1">
      <alignment horizontal="right"/>
    </xf>
    <xf numFmtId="0" fontId="7" fillId="0" borderId="53" xfId="2" applyFont="1" applyBorder="1" applyAlignment="1">
      <alignment horizontal="center"/>
    </xf>
    <xf numFmtId="49" fontId="17" fillId="0" borderId="21" xfId="2" applyNumberFormat="1" applyFont="1" applyBorder="1" applyAlignment="1" applyProtection="1">
      <alignment horizontal="center"/>
      <protection locked="0"/>
    </xf>
    <xf numFmtId="0" fontId="17" fillId="0" borderId="2" xfId="2" applyFont="1" applyBorder="1" applyAlignment="1">
      <alignment horizontal="left"/>
    </xf>
    <xf numFmtId="0" fontId="17" fillId="0" borderId="29" xfId="2" applyFont="1" applyBorder="1"/>
    <xf numFmtId="3" fontId="17" fillId="0" borderId="21" xfId="0" applyNumberFormat="1" applyFont="1" applyBorder="1" applyAlignment="1">
      <alignment horizontal="right" vertical="center"/>
    </xf>
    <xf numFmtId="3" fontId="17" fillId="0" borderId="34" xfId="0" applyNumberFormat="1" applyFont="1" applyBorder="1" applyAlignment="1">
      <alignment horizontal="right" vertical="center"/>
    </xf>
    <xf numFmtId="2" fontId="7" fillId="0" borderId="42" xfId="0" applyNumberFormat="1" applyFont="1" applyBorder="1" applyAlignment="1">
      <alignment horizontal="right"/>
    </xf>
    <xf numFmtId="0" fontId="7" fillId="0" borderId="12" xfId="2" applyFont="1" applyBorder="1" applyAlignment="1">
      <alignment horizontal="center"/>
    </xf>
    <xf numFmtId="0" fontId="17" fillId="0" borderId="21" xfId="2" applyFont="1" applyBorder="1" applyAlignment="1">
      <alignment horizontal="left"/>
    </xf>
    <xf numFmtId="0" fontId="12" fillId="0" borderId="21" xfId="2" applyFont="1" applyBorder="1"/>
    <xf numFmtId="3" fontId="12" fillId="0" borderId="21" xfId="0" applyNumberFormat="1" applyFont="1" applyBorder="1" applyAlignment="1">
      <alignment horizontal="right" vertical="center"/>
    </xf>
    <xf numFmtId="3" fontId="12" fillId="0" borderId="17" xfId="0" applyNumberFormat="1" applyFont="1" applyBorder="1" applyAlignment="1">
      <alignment horizontal="right" vertical="center"/>
    </xf>
    <xf numFmtId="3" fontId="12" fillId="0" borderId="22" xfId="0" applyNumberFormat="1" applyFont="1" applyBorder="1" applyAlignment="1">
      <alignment horizontal="right" vertical="center"/>
    </xf>
    <xf numFmtId="0" fontId="3" fillId="0" borderId="12" xfId="2" applyFont="1" applyBorder="1" applyAlignment="1">
      <alignment horizontal="center"/>
    </xf>
    <xf numFmtId="49" fontId="9" fillId="0" borderId="23" xfId="2" applyNumberFormat="1" applyFont="1" applyBorder="1" applyAlignment="1" applyProtection="1">
      <alignment horizontal="center"/>
      <protection locked="0"/>
    </xf>
    <xf numFmtId="0" fontId="9" fillId="0" borderId="14" xfId="2" applyFont="1" applyBorder="1" applyAlignment="1">
      <alignment horizontal="left"/>
    </xf>
    <xf numFmtId="0" fontId="12" fillId="0" borderId="14" xfId="2" applyFont="1" applyBorder="1"/>
    <xf numFmtId="3" fontId="12" fillId="0" borderId="14" xfId="0" applyNumberFormat="1" applyFont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/>
    </xf>
    <xf numFmtId="0" fontId="7" fillId="2" borderId="3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7" fillId="2" borderId="56" xfId="0" applyFont="1" applyFill="1" applyBorder="1" applyAlignment="1">
      <alignment horizontal="right"/>
    </xf>
    <xf numFmtId="0" fontId="21" fillId="2" borderId="48" xfId="0" applyFont="1" applyFill="1" applyBorder="1" applyAlignment="1">
      <alignment horizontal="right"/>
    </xf>
    <xf numFmtId="2" fontId="7" fillId="2" borderId="59" xfId="0" applyNumberFormat="1" applyFont="1" applyFill="1" applyBorder="1" applyAlignment="1">
      <alignment horizontal="right"/>
    </xf>
    <xf numFmtId="2" fontId="1" fillId="3" borderId="59" xfId="0" applyNumberFormat="1" applyFont="1" applyFill="1" applyBorder="1" applyAlignment="1">
      <alignment horizontal="right"/>
    </xf>
    <xf numFmtId="2" fontId="18" fillId="2" borderId="52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1" fillId="3" borderId="60" xfId="0" applyNumberFormat="1" applyFont="1" applyFill="1" applyBorder="1" applyAlignment="1">
      <alignment horizontal="right"/>
    </xf>
    <xf numFmtId="2" fontId="18" fillId="2" borderId="51" xfId="0" applyNumberFormat="1" applyFont="1" applyFill="1" applyBorder="1" applyAlignment="1">
      <alignment horizontal="right"/>
    </xf>
    <xf numFmtId="2" fontId="1" fillId="3" borderId="51" xfId="0" applyNumberFormat="1" applyFont="1" applyFill="1" applyBorder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25" fillId="0" borderId="55" xfId="0" applyFont="1" applyBorder="1"/>
    <xf numFmtId="3" fontId="12" fillId="0" borderId="22" xfId="0" applyNumberFormat="1" applyFont="1" applyBorder="1"/>
    <xf numFmtId="3" fontId="1" fillId="0" borderId="41" xfId="0" applyNumberFormat="1" applyFont="1" applyBorder="1"/>
    <xf numFmtId="3" fontId="1" fillId="0" borderId="17" xfId="0" applyNumberFormat="1" applyFont="1" applyBorder="1"/>
    <xf numFmtId="0" fontId="0" fillId="0" borderId="10" xfId="0" applyBorder="1"/>
    <xf numFmtId="2" fontId="2" fillId="2" borderId="50" xfId="0" applyNumberFormat="1" applyFont="1" applyFill="1" applyBorder="1"/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36" xfId="2" applyFont="1" applyFill="1" applyBorder="1"/>
    <xf numFmtId="0" fontId="2" fillId="2" borderId="37" xfId="2" applyFont="1" applyFill="1" applyBorder="1"/>
    <xf numFmtId="49" fontId="17" fillId="0" borderId="22" xfId="2" applyNumberFormat="1" applyFont="1" applyBorder="1" applyAlignment="1" applyProtection="1">
      <alignment horizontal="left"/>
      <protection locked="0"/>
    </xf>
    <xf numFmtId="0" fontId="22" fillId="0" borderId="20" xfId="0" applyFont="1" applyBorder="1" applyAlignment="1">
      <alignment horizontal="left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2" fontId="1" fillId="0" borderId="35" xfId="0" applyNumberFormat="1" applyFont="1" applyBorder="1" applyAlignment="1">
      <alignment horizontal="right"/>
    </xf>
    <xf numFmtId="2" fontId="1" fillId="0" borderId="42" xfId="0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0" fontId="17" fillId="2" borderId="22" xfId="0" applyFont="1" applyFill="1" applyBorder="1"/>
    <xf numFmtId="0" fontId="17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3" fillId="0" borderId="0" xfId="0" applyFont="1"/>
    <xf numFmtId="49" fontId="17" fillId="2" borderId="22" xfId="2" applyNumberFormat="1" applyFont="1" applyFill="1" applyBorder="1" applyAlignment="1">
      <alignment horizontal="left"/>
    </xf>
    <xf numFmtId="49" fontId="17" fillId="2" borderId="20" xfId="2" applyNumberFormat="1" applyFont="1" applyFill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7" fillId="2" borderId="19" xfId="0" applyFont="1" applyFill="1" applyBorder="1"/>
    <xf numFmtId="0" fontId="7" fillId="2" borderId="20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4" fillId="0" borderId="0" xfId="1" applyFont="1"/>
    <xf numFmtId="0" fontId="1" fillId="0" borderId="0" xfId="1"/>
    <xf numFmtId="49" fontId="7" fillId="2" borderId="16" xfId="2" applyNumberFormat="1" applyFont="1" applyFill="1" applyBorder="1" applyAlignment="1">
      <alignment horizontal="left"/>
    </xf>
  </cellXfs>
  <cellStyles count="4"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workbookViewId="0">
      <selection activeCell="E2" sqref="E2"/>
    </sheetView>
  </sheetViews>
  <sheetFormatPr defaultRowHeight="15" x14ac:dyDescent="0.25"/>
  <cols>
    <col min="1" max="1" width="12.7109375" customWidth="1"/>
    <col min="2" max="2" width="10.28515625" customWidth="1"/>
    <col min="3" max="3" width="57.42578125" customWidth="1"/>
    <col min="4" max="4" width="39.7109375" customWidth="1"/>
    <col min="5" max="6" width="15" customWidth="1"/>
    <col min="7" max="7" width="13" customWidth="1"/>
    <col min="8" max="8" width="12.85546875" customWidth="1"/>
  </cols>
  <sheetData>
    <row r="1" spans="1:7" x14ac:dyDescent="0.25">
      <c r="E1" t="s">
        <v>286</v>
      </c>
    </row>
    <row r="2" spans="1:7" x14ac:dyDescent="0.25">
      <c r="E2" t="s">
        <v>338</v>
      </c>
    </row>
    <row r="3" spans="1:7" x14ac:dyDescent="0.25">
      <c r="E3" t="s">
        <v>318</v>
      </c>
    </row>
    <row r="4" spans="1:7" x14ac:dyDescent="0.25">
      <c r="E4" s="578" t="s">
        <v>337</v>
      </c>
      <c r="F4" s="578"/>
      <c r="G4" s="578"/>
    </row>
    <row r="5" spans="1:7" ht="21" x14ac:dyDescent="0.35">
      <c r="A5" s="585" t="s">
        <v>319</v>
      </c>
      <c r="B5" s="586"/>
      <c r="C5" s="586"/>
      <c r="D5" s="586"/>
      <c r="E5" s="587"/>
      <c r="F5" s="13"/>
    </row>
    <row r="7" spans="1:7" ht="15.75" x14ac:dyDescent="0.25">
      <c r="A7" s="588" t="s">
        <v>194</v>
      </c>
      <c r="B7" s="583"/>
      <c r="C7" s="583"/>
      <c r="D7" s="583"/>
      <c r="E7" s="584"/>
    </row>
    <row r="8" spans="1:7" ht="15.75" x14ac:dyDescent="0.25">
      <c r="A8" s="582" t="s">
        <v>210</v>
      </c>
      <c r="B8" s="583"/>
      <c r="C8" s="583"/>
      <c r="D8" s="583"/>
      <c r="E8" s="584"/>
    </row>
    <row r="9" spans="1:7" ht="15.75" x14ac:dyDescent="0.25">
      <c r="A9" s="582" t="s">
        <v>271</v>
      </c>
      <c r="B9" s="583"/>
      <c r="C9" s="583"/>
      <c r="D9" s="583"/>
      <c r="E9" s="584"/>
    </row>
    <row r="10" spans="1:7" ht="15.75" x14ac:dyDescent="0.25">
      <c r="A10" s="582" t="s">
        <v>193</v>
      </c>
      <c r="B10" s="583"/>
      <c r="C10" s="583"/>
      <c r="D10" s="583"/>
      <c r="E10" s="584"/>
    </row>
    <row r="11" spans="1:7" x14ac:dyDescent="0.25">
      <c r="E11" s="20"/>
      <c r="F11" s="20"/>
    </row>
    <row r="12" spans="1:7" ht="18" x14ac:dyDescent="0.25">
      <c r="A12" s="8" t="s">
        <v>0</v>
      </c>
      <c r="B12" s="17"/>
      <c r="C12" s="7"/>
      <c r="D12" s="6"/>
      <c r="G12" s="16"/>
    </row>
    <row r="13" spans="1:7" ht="18.75" thickBot="1" x14ac:dyDescent="0.3">
      <c r="A13" s="8"/>
      <c r="B13" s="17"/>
      <c r="C13" s="7"/>
      <c r="D13" s="6"/>
      <c r="G13" s="16" t="s">
        <v>245</v>
      </c>
    </row>
    <row r="14" spans="1:7" ht="15" customHeight="1" x14ac:dyDescent="0.25">
      <c r="A14" s="40" t="s">
        <v>1</v>
      </c>
      <c r="B14" s="31" t="s">
        <v>2</v>
      </c>
      <c r="C14" s="41" t="s">
        <v>3</v>
      </c>
      <c r="D14" s="42"/>
      <c r="E14" s="31" t="s">
        <v>4</v>
      </c>
      <c r="F14" s="455" t="s">
        <v>320</v>
      </c>
      <c r="G14" s="34"/>
    </row>
    <row r="15" spans="1:7" x14ac:dyDescent="0.25">
      <c r="A15" s="43" t="s">
        <v>5</v>
      </c>
      <c r="B15" s="32" t="s">
        <v>6</v>
      </c>
      <c r="C15" s="44" t="s">
        <v>7</v>
      </c>
      <c r="D15" s="45" t="s">
        <v>8</v>
      </c>
      <c r="E15" s="32" t="s">
        <v>208</v>
      </c>
      <c r="F15" s="456" t="s">
        <v>183</v>
      </c>
      <c r="G15" s="35" t="s">
        <v>322</v>
      </c>
    </row>
    <row r="16" spans="1:7" ht="15.75" thickBot="1" x14ac:dyDescent="0.3">
      <c r="A16" s="43" t="s">
        <v>9</v>
      </c>
      <c r="B16" s="32" t="s">
        <v>10</v>
      </c>
      <c r="C16" s="44"/>
      <c r="D16" s="45"/>
      <c r="E16" s="434" t="s">
        <v>301</v>
      </c>
      <c r="F16" s="456" t="s">
        <v>321</v>
      </c>
      <c r="G16" s="35" t="s">
        <v>192</v>
      </c>
    </row>
    <row r="17" spans="1:11" ht="15.75" x14ac:dyDescent="0.25">
      <c r="A17" s="46" t="s">
        <v>11</v>
      </c>
      <c r="B17" s="47"/>
      <c r="C17" s="48"/>
      <c r="D17" s="49"/>
      <c r="E17" s="435"/>
      <c r="F17" s="435"/>
      <c r="G17" s="306"/>
      <c r="J17" s="30"/>
    </row>
    <row r="18" spans="1:11" x14ac:dyDescent="0.25">
      <c r="A18" s="50" t="s">
        <v>236</v>
      </c>
      <c r="B18" s="51" t="s">
        <v>235</v>
      </c>
      <c r="C18" s="52"/>
      <c r="D18" s="51"/>
      <c r="E18" s="375">
        <f>SUM(E19:E19)</f>
        <v>3000</v>
      </c>
      <c r="F18" s="375">
        <f>SUM(F19:F19)</f>
        <v>5250</v>
      </c>
      <c r="G18" s="376">
        <f>F18/E18*100</f>
        <v>175</v>
      </c>
    </row>
    <row r="19" spans="1:11" ht="15.75" x14ac:dyDescent="0.25">
      <c r="A19" s="53"/>
      <c r="B19" s="54"/>
      <c r="C19" s="55" t="s">
        <v>200</v>
      </c>
      <c r="D19" s="55" t="s">
        <v>12</v>
      </c>
      <c r="E19" s="377">
        <v>3000</v>
      </c>
      <c r="F19" s="457">
        <v>5250</v>
      </c>
      <c r="G19" s="378">
        <f t="shared" ref="G19:G30" si="0">F19/E19*100</f>
        <v>175</v>
      </c>
      <c r="J19" s="30"/>
    </row>
    <row r="20" spans="1:11" ht="15.75" x14ac:dyDescent="0.25">
      <c r="A20" s="53"/>
      <c r="B20" s="54"/>
      <c r="C20" s="55"/>
      <c r="D20" s="56"/>
      <c r="E20" s="379"/>
      <c r="F20" s="458"/>
      <c r="G20" s="376"/>
    </row>
    <row r="21" spans="1:11" x14ac:dyDescent="0.25">
      <c r="A21" s="57" t="s">
        <v>13</v>
      </c>
      <c r="B21" s="580" t="s">
        <v>190</v>
      </c>
      <c r="C21" s="580"/>
      <c r="D21" s="581"/>
      <c r="E21" s="380">
        <f>E22+E25</f>
        <v>22579</v>
      </c>
      <c r="F21" s="380">
        <f>F22+F25</f>
        <v>32933</v>
      </c>
      <c r="G21" s="376">
        <f t="shared" si="0"/>
        <v>145.85676956463971</v>
      </c>
      <c r="I21" s="18"/>
    </row>
    <row r="22" spans="1:11" x14ac:dyDescent="0.25">
      <c r="A22" s="57"/>
      <c r="B22" s="356"/>
      <c r="C22" s="356"/>
      <c r="D22" s="357"/>
      <c r="E22" s="380">
        <f>SUM(E23:E24)</f>
        <v>759</v>
      </c>
      <c r="F22" s="380">
        <f>SUM(F23:F24)</f>
        <v>1048</v>
      </c>
      <c r="G22" s="376">
        <f t="shared" si="0"/>
        <v>138.07641633728591</v>
      </c>
      <c r="I22" s="18"/>
    </row>
    <row r="23" spans="1:11" x14ac:dyDescent="0.25">
      <c r="A23" s="370"/>
      <c r="B23" s="371"/>
      <c r="C23" s="55" t="s">
        <v>14</v>
      </c>
      <c r="D23" s="55" t="s">
        <v>12</v>
      </c>
      <c r="E23" s="377">
        <v>48</v>
      </c>
      <c r="F23" s="457">
        <v>48</v>
      </c>
      <c r="G23" s="378">
        <f t="shared" si="0"/>
        <v>100</v>
      </c>
      <c r="I23" s="18"/>
    </row>
    <row r="24" spans="1:11" x14ac:dyDescent="0.25">
      <c r="A24" s="370"/>
      <c r="B24" s="371"/>
      <c r="C24" s="55" t="s">
        <v>15</v>
      </c>
      <c r="D24" s="55" t="s">
        <v>12</v>
      </c>
      <c r="E24" s="377">
        <v>711</v>
      </c>
      <c r="F24" s="457">
        <v>1000</v>
      </c>
      <c r="G24" s="378">
        <f t="shared" si="0"/>
        <v>140.64697609001405</v>
      </c>
      <c r="I24" s="18"/>
    </row>
    <row r="25" spans="1:11" x14ac:dyDescent="0.25">
      <c r="A25" s="59"/>
      <c r="B25" s="55"/>
      <c r="C25" s="508" t="s">
        <v>284</v>
      </c>
      <c r="D25" s="509"/>
      <c r="E25" s="379">
        <f>SUM(E26:E29)</f>
        <v>21820</v>
      </c>
      <c r="F25" s="379">
        <f>SUM(F26:F29)</f>
        <v>31885</v>
      </c>
      <c r="G25" s="376">
        <f t="shared" si="0"/>
        <v>146.12740604949587</v>
      </c>
      <c r="H25" s="361"/>
      <c r="I25" s="362"/>
    </row>
    <row r="26" spans="1:11" x14ac:dyDescent="0.25">
      <c r="A26" s="59"/>
      <c r="B26" s="358"/>
      <c r="C26" s="510" t="s">
        <v>285</v>
      </c>
      <c r="D26" s="509" t="s">
        <v>12</v>
      </c>
      <c r="E26" s="377">
        <v>400</v>
      </c>
      <c r="F26" s="457">
        <v>0</v>
      </c>
      <c r="G26" s="378">
        <f t="shared" si="0"/>
        <v>0</v>
      </c>
      <c r="H26" s="363"/>
      <c r="I26" s="364"/>
    </row>
    <row r="27" spans="1:11" x14ac:dyDescent="0.25">
      <c r="A27" s="59"/>
      <c r="B27" s="358"/>
      <c r="C27" s="510" t="s">
        <v>314</v>
      </c>
      <c r="D27" s="509" t="s">
        <v>12</v>
      </c>
      <c r="E27" s="410">
        <v>17920</v>
      </c>
      <c r="F27" s="459">
        <v>24385</v>
      </c>
      <c r="G27" s="378">
        <f t="shared" si="0"/>
        <v>136.07700892857142</v>
      </c>
      <c r="H27" s="365"/>
      <c r="I27" s="364"/>
      <c r="K27" s="339"/>
    </row>
    <row r="28" spans="1:11" x14ac:dyDescent="0.25">
      <c r="A28" s="58"/>
      <c r="B28" s="358"/>
      <c r="C28" s="510" t="s">
        <v>315</v>
      </c>
      <c r="D28" s="509" t="s">
        <v>12</v>
      </c>
      <c r="E28" s="410">
        <v>2500</v>
      </c>
      <c r="F28" s="459">
        <v>4000</v>
      </c>
      <c r="G28" s="378">
        <f t="shared" si="0"/>
        <v>160</v>
      </c>
      <c r="H28" s="365"/>
      <c r="I28" s="364"/>
    </row>
    <row r="29" spans="1:11" ht="15.75" thickBot="1" x14ac:dyDescent="0.3">
      <c r="A29" s="359"/>
      <c r="B29" s="360"/>
      <c r="C29" s="510" t="s">
        <v>316</v>
      </c>
      <c r="D29" s="509" t="s">
        <v>12</v>
      </c>
      <c r="E29" s="410">
        <v>1000</v>
      </c>
      <c r="F29" s="459">
        <v>3500</v>
      </c>
      <c r="G29" s="383">
        <f t="shared" si="0"/>
        <v>350</v>
      </c>
      <c r="H29" s="365"/>
      <c r="I29" s="364"/>
    </row>
    <row r="30" spans="1:11" ht="16.5" thickBot="1" x14ac:dyDescent="0.3">
      <c r="A30" s="60" t="s">
        <v>16</v>
      </c>
      <c r="B30" s="61"/>
      <c r="C30" s="62"/>
      <c r="D30" s="62"/>
      <c r="E30" s="384">
        <f>E18+E21</f>
        <v>25579</v>
      </c>
      <c r="F30" s="384">
        <f>F18+F21</f>
        <v>38183</v>
      </c>
      <c r="G30" s="385">
        <f t="shared" si="0"/>
        <v>149.274795730873</v>
      </c>
      <c r="H30" s="21"/>
    </row>
    <row r="31" spans="1:11" x14ac:dyDescent="0.25">
      <c r="A31" s="9"/>
      <c r="B31" s="7"/>
      <c r="C31" s="10"/>
      <c r="D31" s="7"/>
      <c r="E31" s="436"/>
      <c r="F31" s="436"/>
      <c r="G31" s="23"/>
      <c r="H31" s="18"/>
    </row>
    <row r="32" spans="1:11" x14ac:dyDescent="0.25">
      <c r="G32" s="22"/>
    </row>
    <row r="33" spans="7:7" x14ac:dyDescent="0.25">
      <c r="G33" s="22"/>
    </row>
    <row r="34" spans="7:7" x14ac:dyDescent="0.25">
      <c r="G34" s="22"/>
    </row>
    <row r="35" spans="7:7" x14ac:dyDescent="0.25">
      <c r="G35" s="22"/>
    </row>
  </sheetData>
  <mergeCells count="6">
    <mergeCell ref="B21:D21"/>
    <mergeCell ref="A9:E9"/>
    <mergeCell ref="A10:E10"/>
    <mergeCell ref="A5:E5"/>
    <mergeCell ref="A7:E7"/>
    <mergeCell ref="A8:E8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0"/>
  <sheetViews>
    <sheetView workbookViewId="0">
      <selection activeCell="G20" sqref="G20"/>
    </sheetView>
  </sheetViews>
  <sheetFormatPr defaultRowHeight="15" x14ac:dyDescent="0.25"/>
  <cols>
    <col min="1" max="2" width="12.7109375" style="13" customWidth="1"/>
    <col min="3" max="3" width="38.28515625" style="13" customWidth="1"/>
    <col min="4" max="4" width="41.7109375" style="13" customWidth="1"/>
    <col min="5" max="6" width="14.7109375" customWidth="1"/>
    <col min="7" max="7" width="14.7109375" style="13" customWidth="1"/>
    <col min="8" max="16384" width="9.140625" style="13"/>
  </cols>
  <sheetData>
    <row r="2" spans="1:10" ht="15.75" x14ac:dyDescent="0.25">
      <c r="A2" s="331" t="s">
        <v>17</v>
      </c>
      <c r="B2" s="332"/>
      <c r="C2" s="332"/>
      <c r="D2" s="333"/>
    </row>
    <row r="3" spans="1:10" ht="15.75" thickBot="1" x14ac:dyDescent="0.3">
      <c r="A3" s="332"/>
      <c r="B3" s="332"/>
      <c r="C3" s="332"/>
      <c r="D3" s="333" t="s">
        <v>18</v>
      </c>
      <c r="G3" s="334" t="s">
        <v>246</v>
      </c>
    </row>
    <row r="4" spans="1:10" x14ac:dyDescent="0.25">
      <c r="A4" s="63" t="s">
        <v>1</v>
      </c>
      <c r="B4" s="31" t="s">
        <v>2</v>
      </c>
      <c r="C4" s="64" t="s">
        <v>3</v>
      </c>
      <c r="D4" s="42"/>
      <c r="E4" s="31" t="s">
        <v>4</v>
      </c>
      <c r="F4" s="455" t="s">
        <v>320</v>
      </c>
      <c r="G4" s="34"/>
    </row>
    <row r="5" spans="1:10" x14ac:dyDescent="0.25">
      <c r="A5" s="65" t="s">
        <v>5</v>
      </c>
      <c r="B5" s="32" t="s">
        <v>6</v>
      </c>
      <c r="C5" s="66" t="s">
        <v>7</v>
      </c>
      <c r="D5" s="45" t="s">
        <v>8</v>
      </c>
      <c r="E5" s="32" t="s">
        <v>208</v>
      </c>
      <c r="F5" s="456" t="s">
        <v>183</v>
      </c>
      <c r="G5" s="35" t="s">
        <v>322</v>
      </c>
    </row>
    <row r="6" spans="1:10" ht="15.75" thickBot="1" x14ac:dyDescent="0.3">
      <c r="A6" s="67" t="s">
        <v>9</v>
      </c>
      <c r="B6" s="33" t="s">
        <v>10</v>
      </c>
      <c r="C6" s="68"/>
      <c r="D6" s="69"/>
      <c r="E6" s="434" t="s">
        <v>301</v>
      </c>
      <c r="F6" s="434" t="s">
        <v>321</v>
      </c>
      <c r="G6" s="36" t="s">
        <v>192</v>
      </c>
    </row>
    <row r="7" spans="1:10" ht="15.75" x14ac:dyDescent="0.25">
      <c r="A7" s="70" t="s">
        <v>11</v>
      </c>
      <c r="B7" s="71"/>
      <c r="C7" s="72"/>
      <c r="D7" s="73"/>
      <c r="E7" s="437"/>
      <c r="F7" s="460"/>
      <c r="G7" s="308"/>
    </row>
    <row r="8" spans="1:10" x14ac:dyDescent="0.25">
      <c r="A8" s="74" t="s">
        <v>19</v>
      </c>
      <c r="B8" s="75" t="s">
        <v>225</v>
      </c>
      <c r="C8" s="76"/>
      <c r="D8" s="77"/>
      <c r="E8" s="379">
        <f>SUM(E9:E15)</f>
        <v>115961</v>
      </c>
      <c r="F8" s="379">
        <f>SUM(F9:F15)</f>
        <v>119051</v>
      </c>
      <c r="G8" s="376">
        <f>F8/E8*100</f>
        <v>102.66468899026397</v>
      </c>
    </row>
    <row r="9" spans="1:10" x14ac:dyDescent="0.25">
      <c r="A9" s="78"/>
      <c r="B9" s="79"/>
      <c r="C9" s="79" t="s">
        <v>20</v>
      </c>
      <c r="D9" s="79" t="s">
        <v>21</v>
      </c>
      <c r="E9" s="381">
        <v>11000</v>
      </c>
      <c r="F9" s="461">
        <v>11500</v>
      </c>
      <c r="G9" s="378">
        <f t="shared" ref="G9:G17" si="0">F9/E9*100</f>
        <v>104.54545454545455</v>
      </c>
    </row>
    <row r="10" spans="1:10" x14ac:dyDescent="0.25">
      <c r="A10" s="80"/>
      <c r="B10" s="79"/>
      <c r="C10" s="79" t="s">
        <v>189</v>
      </c>
      <c r="D10" s="79" t="s">
        <v>22</v>
      </c>
      <c r="E10" s="381">
        <v>4500</v>
      </c>
      <c r="F10" s="461">
        <v>4000</v>
      </c>
      <c r="G10" s="378">
        <f t="shared" si="0"/>
        <v>88.888888888888886</v>
      </c>
    </row>
    <row r="11" spans="1:10" x14ac:dyDescent="0.25">
      <c r="A11" s="80"/>
      <c r="B11" s="79"/>
      <c r="C11" s="79" t="s">
        <v>23</v>
      </c>
      <c r="D11" s="79" t="s">
        <v>24</v>
      </c>
      <c r="E11" s="381">
        <v>800</v>
      </c>
      <c r="F11" s="461">
        <v>400</v>
      </c>
      <c r="G11" s="378">
        <f t="shared" si="0"/>
        <v>50</v>
      </c>
    </row>
    <row r="12" spans="1:10" x14ac:dyDescent="0.25">
      <c r="A12" s="78"/>
      <c r="B12" s="81"/>
      <c r="C12" s="79" t="s">
        <v>223</v>
      </c>
      <c r="D12" s="79" t="s">
        <v>25</v>
      </c>
      <c r="E12" s="381">
        <v>73000</v>
      </c>
      <c r="F12" s="461">
        <v>73900</v>
      </c>
      <c r="G12" s="378">
        <f t="shared" si="0"/>
        <v>101.23287671232876</v>
      </c>
    </row>
    <row r="13" spans="1:10" x14ac:dyDescent="0.25">
      <c r="A13" s="78"/>
      <c r="B13" s="82"/>
      <c r="C13" s="83" t="s">
        <v>201</v>
      </c>
      <c r="D13" s="83" t="s">
        <v>26</v>
      </c>
      <c r="E13" s="381">
        <v>8000</v>
      </c>
      <c r="F13" s="461">
        <v>8000</v>
      </c>
      <c r="G13" s="378">
        <f t="shared" si="0"/>
        <v>100</v>
      </c>
      <c r="J13" s="310"/>
    </row>
    <row r="14" spans="1:10" x14ac:dyDescent="0.25">
      <c r="A14" s="84"/>
      <c r="B14" s="82"/>
      <c r="C14" s="83" t="s">
        <v>243</v>
      </c>
      <c r="D14" s="85" t="s">
        <v>244</v>
      </c>
      <c r="E14" s="382">
        <v>13556</v>
      </c>
      <c r="F14" s="462">
        <v>13556</v>
      </c>
      <c r="G14" s="378">
        <f t="shared" si="0"/>
        <v>100</v>
      </c>
    </row>
    <row r="15" spans="1:10" x14ac:dyDescent="0.25">
      <c r="A15" s="84"/>
      <c r="B15" s="82"/>
      <c r="C15" s="83" t="s">
        <v>211</v>
      </c>
      <c r="D15" s="85" t="s">
        <v>128</v>
      </c>
      <c r="E15" s="382">
        <v>5105</v>
      </c>
      <c r="F15" s="462">
        <v>7695</v>
      </c>
      <c r="G15" s="378">
        <f t="shared" si="0"/>
        <v>150.73457394711068</v>
      </c>
    </row>
    <row r="16" spans="1:10" ht="15.75" thickBot="1" x14ac:dyDescent="0.3">
      <c r="A16" s="84"/>
      <c r="B16" s="82"/>
      <c r="C16" s="83"/>
      <c r="D16" s="85"/>
      <c r="E16" s="382"/>
      <c r="F16" s="462"/>
      <c r="G16" s="477"/>
    </row>
    <row r="17" spans="1:12" ht="16.5" thickBot="1" x14ac:dyDescent="0.3">
      <c r="A17" s="589" t="s">
        <v>16</v>
      </c>
      <c r="B17" s="590"/>
      <c r="C17" s="591"/>
      <c r="D17" s="86"/>
      <c r="E17" s="384">
        <f>E8</f>
        <v>115961</v>
      </c>
      <c r="F17" s="384">
        <f>F8</f>
        <v>119051</v>
      </c>
      <c r="G17" s="385">
        <f t="shared" si="0"/>
        <v>102.66468899026397</v>
      </c>
      <c r="H17" s="283"/>
    </row>
    <row r="18" spans="1:12" ht="15.75" x14ac:dyDescent="0.25">
      <c r="A18" s="170"/>
      <c r="B18" s="170"/>
      <c r="C18" s="170"/>
      <c r="D18" s="170"/>
      <c r="E18" s="436"/>
      <c r="F18" s="436"/>
      <c r="G18" s="335"/>
      <c r="H18" s="310"/>
    </row>
    <row r="20" spans="1:12" x14ac:dyDescent="0.25">
      <c r="L20" s="310"/>
    </row>
    <row r="46" ht="30.75" customHeight="1" x14ac:dyDescent="0.25"/>
    <row r="50" ht="27" customHeight="1" x14ac:dyDescent="0.25"/>
  </sheetData>
  <mergeCells count="1">
    <mergeCell ref="A17:C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9"/>
  <sheetViews>
    <sheetView zoomScaleNormal="100" workbookViewId="0">
      <selection activeCell="F9" sqref="F9:F13"/>
    </sheetView>
  </sheetViews>
  <sheetFormatPr defaultRowHeight="15" x14ac:dyDescent="0.25"/>
  <cols>
    <col min="1" max="1" width="12.7109375" customWidth="1"/>
    <col min="2" max="2" width="8.5703125" customWidth="1"/>
    <col min="3" max="3" width="36.5703125" customWidth="1"/>
    <col min="4" max="4" width="39.7109375" customWidth="1"/>
    <col min="5" max="7" width="14.7109375" customWidth="1"/>
  </cols>
  <sheetData>
    <row r="1" spans="1:9" ht="18" x14ac:dyDescent="0.25">
      <c r="C1" s="2"/>
    </row>
    <row r="2" spans="1:9" ht="15.75" x14ac:dyDescent="0.25">
      <c r="A2" s="1" t="s">
        <v>27</v>
      </c>
      <c r="H2" s="13"/>
    </row>
    <row r="3" spans="1:9" ht="16.5" thickBot="1" x14ac:dyDescent="0.3">
      <c r="A3" s="7"/>
      <c r="B3" s="8"/>
      <c r="C3" s="7"/>
      <c r="D3" s="7"/>
      <c r="G3" s="16" t="s">
        <v>247</v>
      </c>
    </row>
    <row r="4" spans="1:9" x14ac:dyDescent="0.25">
      <c r="A4" s="63" t="s">
        <v>1</v>
      </c>
      <c r="B4" s="31" t="s">
        <v>2</v>
      </c>
      <c r="C4" s="64" t="s">
        <v>3</v>
      </c>
      <c r="D4" s="31"/>
      <c r="E4" s="31" t="s">
        <v>4</v>
      </c>
      <c r="F4" s="455" t="s">
        <v>320</v>
      </c>
      <c r="G4" s="34"/>
    </row>
    <row r="5" spans="1:9" x14ac:dyDescent="0.25">
      <c r="A5" s="65" t="s">
        <v>5</v>
      </c>
      <c r="B5" s="32" t="s">
        <v>6</v>
      </c>
      <c r="C5" s="66" t="s">
        <v>7</v>
      </c>
      <c r="D5" s="45" t="s">
        <v>8</v>
      </c>
      <c r="E5" s="32" t="s">
        <v>208</v>
      </c>
      <c r="F5" s="456" t="s">
        <v>183</v>
      </c>
      <c r="G5" s="35" t="s">
        <v>322</v>
      </c>
    </row>
    <row r="6" spans="1:9" ht="15.75" thickBot="1" x14ac:dyDescent="0.3">
      <c r="A6" s="67" t="s">
        <v>9</v>
      </c>
      <c r="B6" s="33" t="s">
        <v>10</v>
      </c>
      <c r="C6" s="68"/>
      <c r="D6" s="69"/>
      <c r="E6" s="434" t="s">
        <v>301</v>
      </c>
      <c r="F6" s="434" t="s">
        <v>321</v>
      </c>
      <c r="G6" s="36" t="s">
        <v>192</v>
      </c>
    </row>
    <row r="7" spans="1:9" ht="15.75" x14ac:dyDescent="0.25">
      <c r="A7" s="87" t="s">
        <v>11</v>
      </c>
      <c r="B7" s="88"/>
      <c r="C7" s="72"/>
      <c r="D7" s="89"/>
      <c r="E7" s="438"/>
      <c r="F7" s="463"/>
      <c r="G7" s="308"/>
    </row>
    <row r="8" spans="1:9" x14ac:dyDescent="0.25">
      <c r="A8" s="50" t="s">
        <v>28</v>
      </c>
      <c r="B8" s="90" t="s">
        <v>29</v>
      </c>
      <c r="C8" s="91"/>
      <c r="D8" s="92"/>
      <c r="E8" s="375">
        <f>SUM(E9:E13)</f>
        <v>4350</v>
      </c>
      <c r="F8" s="375">
        <f>SUM(F9:F13)</f>
        <v>3340</v>
      </c>
      <c r="G8" s="376">
        <f>F8/E8*100</f>
        <v>76.781609195402297</v>
      </c>
    </row>
    <row r="9" spans="1:9" x14ac:dyDescent="0.25">
      <c r="A9" s="80"/>
      <c r="B9" s="81"/>
      <c r="C9" s="96" t="s">
        <v>23</v>
      </c>
      <c r="D9" s="95" t="s">
        <v>30</v>
      </c>
      <c r="E9" s="386">
        <v>1000</v>
      </c>
      <c r="F9" s="464">
        <v>900</v>
      </c>
      <c r="G9" s="378">
        <f t="shared" ref="G9:G14" si="0">F9/E9*100</f>
        <v>90</v>
      </c>
      <c r="I9" s="18"/>
    </row>
    <row r="10" spans="1:9" x14ac:dyDescent="0.25">
      <c r="A10" s="93"/>
      <c r="B10" s="81"/>
      <c r="C10" s="94" t="s">
        <v>309</v>
      </c>
      <c r="D10" s="95" t="s">
        <v>30</v>
      </c>
      <c r="E10" s="387">
        <v>800</v>
      </c>
      <c r="F10" s="522">
        <v>500</v>
      </c>
      <c r="G10" s="378">
        <f t="shared" si="0"/>
        <v>62.5</v>
      </c>
      <c r="I10" s="18"/>
    </row>
    <row r="11" spans="1:9" ht="15" customHeight="1" x14ac:dyDescent="0.25">
      <c r="A11" s="93"/>
      <c r="B11" s="81"/>
      <c r="C11" s="94" t="s">
        <v>219</v>
      </c>
      <c r="D11" s="97" t="s">
        <v>30</v>
      </c>
      <c r="E11" s="387">
        <v>1000</v>
      </c>
      <c r="F11" s="522">
        <v>800</v>
      </c>
      <c r="G11" s="378">
        <f t="shared" si="0"/>
        <v>80</v>
      </c>
    </row>
    <row r="12" spans="1:9" ht="15" customHeight="1" x14ac:dyDescent="0.25">
      <c r="A12" s="93"/>
      <c r="B12" s="98"/>
      <c r="C12" s="96" t="s">
        <v>15</v>
      </c>
      <c r="D12" s="97" t="s">
        <v>30</v>
      </c>
      <c r="E12" s="387">
        <v>1400</v>
      </c>
      <c r="F12" s="522">
        <v>1000</v>
      </c>
      <c r="G12" s="378">
        <f t="shared" si="0"/>
        <v>71.428571428571431</v>
      </c>
    </row>
    <row r="13" spans="1:9" ht="15" customHeight="1" thickBot="1" x14ac:dyDescent="0.3">
      <c r="A13" s="93"/>
      <c r="B13" s="98"/>
      <c r="C13" s="421" t="s">
        <v>228</v>
      </c>
      <c r="D13" s="99" t="s">
        <v>30</v>
      </c>
      <c r="E13" s="523">
        <v>150</v>
      </c>
      <c r="F13" s="524">
        <v>140</v>
      </c>
      <c r="G13" s="383">
        <f t="shared" si="0"/>
        <v>93.333333333333329</v>
      </c>
    </row>
    <row r="14" spans="1:9" ht="16.5" customHeight="1" thickBot="1" x14ac:dyDescent="0.3">
      <c r="A14" s="592" t="s">
        <v>16</v>
      </c>
      <c r="B14" s="593"/>
      <c r="C14" s="594"/>
      <c r="D14" s="100"/>
      <c r="E14" s="384">
        <f>E8</f>
        <v>4350</v>
      </c>
      <c r="F14" s="384">
        <f>F8</f>
        <v>3340</v>
      </c>
      <c r="G14" s="385">
        <f t="shared" si="0"/>
        <v>76.781609195402297</v>
      </c>
    </row>
    <row r="17" spans="5:6" x14ac:dyDescent="0.25">
      <c r="E17" s="18"/>
      <c r="F17" s="18"/>
    </row>
    <row r="19" spans="5:6" x14ac:dyDescent="0.25">
      <c r="E19" s="18"/>
      <c r="F19" s="18"/>
    </row>
  </sheetData>
  <mergeCells count="1">
    <mergeCell ref="A14:C14"/>
  </mergeCells>
  <printOptions horizontalCentered="1"/>
  <pageMargins left="0.70866141732283472" right="0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1CBF1-AE07-4338-B4FA-97815C037430}">
  <dimension ref="A1:L264"/>
  <sheetViews>
    <sheetView topLeftCell="A148" zoomScaleNormal="100" workbookViewId="0">
      <selection activeCell="K179" sqref="K179"/>
    </sheetView>
  </sheetViews>
  <sheetFormatPr defaultRowHeight="15" x14ac:dyDescent="0.25"/>
  <cols>
    <col min="1" max="1" width="12.7109375" style="13" customWidth="1"/>
    <col min="2" max="2" width="12.28515625" style="13" customWidth="1"/>
    <col min="3" max="3" width="63.85546875" style="13" bestFit="1" customWidth="1"/>
    <col min="4" max="4" width="46" style="13" customWidth="1"/>
    <col min="5" max="6" width="14.7109375" style="13" customWidth="1"/>
    <col min="7" max="7" width="14.7109375" style="334" customWidth="1"/>
    <col min="8" max="8" width="9.140625" style="13"/>
    <col min="9" max="9" width="9.140625" style="13" hidden="1" customWidth="1"/>
    <col min="10" max="10" width="22.85546875" style="13" hidden="1" customWidth="1"/>
    <col min="11" max="16384" width="9.140625" style="13"/>
  </cols>
  <sheetData>
    <row r="1" spans="1:12" x14ac:dyDescent="0.25">
      <c r="A1"/>
      <c r="B1"/>
      <c r="C1"/>
      <c r="D1"/>
      <c r="E1"/>
      <c r="F1"/>
      <c r="G1" s="16"/>
    </row>
    <row r="2" spans="1:12" ht="15.75" x14ac:dyDescent="0.25">
      <c r="A2" s="26" t="s">
        <v>31</v>
      </c>
      <c r="B2" s="27"/>
      <c r="C2" s="27"/>
      <c r="D2" s="27"/>
      <c r="E2"/>
      <c r="F2"/>
      <c r="G2" s="16"/>
    </row>
    <row r="3" spans="1:12" ht="16.5" thickBot="1" x14ac:dyDescent="0.3">
      <c r="A3" s="3"/>
      <c r="B3" s="26"/>
      <c r="C3" s="3"/>
      <c r="D3" s="3"/>
      <c r="E3"/>
      <c r="F3"/>
      <c r="G3" s="16" t="s">
        <v>248</v>
      </c>
    </row>
    <row r="4" spans="1:12" x14ac:dyDescent="0.25">
      <c r="A4" s="113" t="s">
        <v>1</v>
      </c>
      <c r="B4" s="114" t="s">
        <v>2</v>
      </c>
      <c r="C4" s="115" t="s">
        <v>3</v>
      </c>
      <c r="D4" s="116"/>
      <c r="E4" s="31" t="s">
        <v>4</v>
      </c>
      <c r="F4" s="455" t="s">
        <v>320</v>
      </c>
      <c r="G4" s="562"/>
    </row>
    <row r="5" spans="1:12" x14ac:dyDescent="0.25">
      <c r="A5" s="117" t="s">
        <v>5</v>
      </c>
      <c r="B5" s="118" t="s">
        <v>6</v>
      </c>
      <c r="C5" s="119" t="s">
        <v>7</v>
      </c>
      <c r="D5" s="120" t="s">
        <v>8</v>
      </c>
      <c r="E5" s="32" t="s">
        <v>208</v>
      </c>
      <c r="F5" s="456" t="s">
        <v>183</v>
      </c>
      <c r="G5" s="563" t="s">
        <v>322</v>
      </c>
    </row>
    <row r="6" spans="1:12" ht="15.75" thickBot="1" x14ac:dyDescent="0.3">
      <c r="A6" s="121" t="s">
        <v>9</v>
      </c>
      <c r="B6" s="130" t="s">
        <v>10</v>
      </c>
      <c r="C6" s="123"/>
      <c r="D6" s="124"/>
      <c r="E6" s="434" t="s">
        <v>301</v>
      </c>
      <c r="F6" s="434" t="s">
        <v>321</v>
      </c>
      <c r="G6" s="564" t="s">
        <v>192</v>
      </c>
    </row>
    <row r="7" spans="1:12" ht="14.1" customHeight="1" x14ac:dyDescent="0.25">
      <c r="A7" s="131" t="s">
        <v>11</v>
      </c>
      <c r="B7" s="132"/>
      <c r="C7" s="132"/>
      <c r="D7" s="133"/>
      <c r="E7" s="125"/>
      <c r="F7" s="473"/>
      <c r="G7" s="565"/>
    </row>
    <row r="8" spans="1:12" ht="14.1" customHeight="1" x14ac:dyDescent="0.25">
      <c r="A8" s="57" t="s">
        <v>32</v>
      </c>
      <c r="B8" s="134" t="s">
        <v>33</v>
      </c>
      <c r="C8" s="135"/>
      <c r="D8" s="136"/>
      <c r="E8" s="38">
        <f>E9+E74+E162+E172</f>
        <v>222556</v>
      </c>
      <c r="F8" s="38">
        <f>F9+F74+F162+F172</f>
        <v>459853</v>
      </c>
      <c r="G8" s="566">
        <f>F8/E8*100</f>
        <v>206.62350150074587</v>
      </c>
    </row>
    <row r="9" spans="1:12" ht="14.1" customHeight="1" x14ac:dyDescent="0.25">
      <c r="A9" s="103"/>
      <c r="B9" s="137"/>
      <c r="C9" s="138" t="s">
        <v>34</v>
      </c>
      <c r="D9" s="139"/>
      <c r="E9" s="37">
        <f>E10+E15+E18+E21+E25+E28+E31+E34+E37+E40+E43+E46+E49+E57+E60+E64+E67+E71</f>
        <v>41847</v>
      </c>
      <c r="F9" s="37">
        <f>F10+F15+F18+F21+F25+F28+F31+F34+F37+F40+F43+F46+F49+F57+F60+F64+F67+F71</f>
        <v>103016</v>
      </c>
      <c r="G9" s="566">
        <f t="shared" ref="G9:G51" si="0">F9/E9*100</f>
        <v>246.17296341434272</v>
      </c>
      <c r="K9" s="310"/>
    </row>
    <row r="10" spans="1:12" ht="14.1" customHeight="1" x14ac:dyDescent="0.25">
      <c r="A10" s="171"/>
      <c r="B10" s="172" t="s">
        <v>35</v>
      </c>
      <c r="C10" s="173" t="s">
        <v>209</v>
      </c>
      <c r="D10" s="174" t="s">
        <v>36</v>
      </c>
      <c r="E10" s="175">
        <v>5490</v>
      </c>
      <c r="F10" s="175">
        <v>10389</v>
      </c>
      <c r="G10" s="567">
        <f t="shared" si="0"/>
        <v>189.23497267759564</v>
      </c>
      <c r="L10" s="310"/>
    </row>
    <row r="11" spans="1:12" ht="14.1" customHeight="1" x14ac:dyDescent="0.25">
      <c r="A11" s="80"/>
      <c r="B11" s="140"/>
      <c r="C11" s="141" t="s">
        <v>325</v>
      </c>
      <c r="D11" s="79"/>
      <c r="E11" s="126">
        <v>0</v>
      </c>
      <c r="F11" s="126">
        <v>4947</v>
      </c>
      <c r="G11" s="507" t="s">
        <v>270</v>
      </c>
    </row>
    <row r="12" spans="1:12" ht="14.1" customHeight="1" x14ac:dyDescent="0.25">
      <c r="A12" s="80"/>
      <c r="B12" s="140"/>
      <c r="C12" s="141" t="s">
        <v>202</v>
      </c>
      <c r="D12" s="79"/>
      <c r="E12" s="126">
        <v>1800</v>
      </c>
      <c r="F12" s="126">
        <v>1800</v>
      </c>
      <c r="G12" s="507">
        <f t="shared" si="0"/>
        <v>100</v>
      </c>
    </row>
    <row r="13" spans="1:12" ht="14.1" customHeight="1" x14ac:dyDescent="0.25">
      <c r="A13" s="80"/>
      <c r="B13" s="140"/>
      <c r="C13" s="141" t="s">
        <v>262</v>
      </c>
      <c r="D13" s="79"/>
      <c r="E13" s="126">
        <v>150</v>
      </c>
      <c r="F13" s="126">
        <v>150</v>
      </c>
      <c r="G13" s="507">
        <f t="shared" si="0"/>
        <v>100</v>
      </c>
    </row>
    <row r="14" spans="1:12" ht="14.1" customHeight="1" x14ac:dyDescent="0.25">
      <c r="A14" s="80"/>
      <c r="B14" s="140"/>
      <c r="C14" s="141" t="s">
        <v>212</v>
      </c>
      <c r="D14" s="79"/>
      <c r="E14" s="126">
        <v>220</v>
      </c>
      <c r="F14" s="126">
        <v>242.1</v>
      </c>
      <c r="G14" s="507">
        <f t="shared" si="0"/>
        <v>110.04545454545453</v>
      </c>
    </row>
    <row r="15" spans="1:12" ht="14.1" customHeight="1" x14ac:dyDescent="0.25">
      <c r="A15" s="171"/>
      <c r="B15" s="172" t="s">
        <v>37</v>
      </c>
      <c r="C15" s="176" t="s">
        <v>38</v>
      </c>
      <c r="D15" s="174" t="s">
        <v>36</v>
      </c>
      <c r="E15" s="177">
        <v>1611</v>
      </c>
      <c r="F15" s="177">
        <v>4754</v>
      </c>
      <c r="G15" s="567">
        <f t="shared" si="0"/>
        <v>295.09621353196775</v>
      </c>
    </row>
    <row r="16" spans="1:12" ht="14.1" customHeight="1" x14ac:dyDescent="0.25">
      <c r="A16" s="80"/>
      <c r="B16" s="140"/>
      <c r="C16" s="141" t="s">
        <v>325</v>
      </c>
      <c r="D16" s="79"/>
      <c r="E16" s="128">
        <v>0</v>
      </c>
      <c r="F16" s="128">
        <v>3131</v>
      </c>
      <c r="G16" s="507" t="s">
        <v>270</v>
      </c>
    </row>
    <row r="17" spans="1:7" ht="14.1" customHeight="1" x14ac:dyDescent="0.25">
      <c r="A17" s="80"/>
      <c r="B17" s="140"/>
      <c r="C17" s="141" t="s">
        <v>212</v>
      </c>
      <c r="D17" s="79"/>
      <c r="E17" s="128">
        <v>9.6999999999999993</v>
      </c>
      <c r="F17" s="128">
        <v>10.1</v>
      </c>
      <c r="G17" s="507">
        <f t="shared" si="0"/>
        <v>104.1237113402062</v>
      </c>
    </row>
    <row r="18" spans="1:7" ht="14.1" customHeight="1" x14ac:dyDescent="0.25">
      <c r="A18" s="171"/>
      <c r="B18" s="172" t="s">
        <v>39</v>
      </c>
      <c r="C18" s="178" t="s">
        <v>40</v>
      </c>
      <c r="D18" s="174" t="s">
        <v>36</v>
      </c>
      <c r="E18" s="177">
        <v>2692</v>
      </c>
      <c r="F18" s="177">
        <v>6916</v>
      </c>
      <c r="G18" s="567">
        <f t="shared" si="0"/>
        <v>256.90936106983656</v>
      </c>
    </row>
    <row r="19" spans="1:7" ht="14.1" customHeight="1" x14ac:dyDescent="0.25">
      <c r="A19" s="80"/>
      <c r="B19" s="140"/>
      <c r="C19" s="141" t="s">
        <v>325</v>
      </c>
      <c r="D19" s="79"/>
      <c r="E19" s="128">
        <v>0</v>
      </c>
      <c r="F19" s="128">
        <v>4453</v>
      </c>
      <c r="G19" s="507" t="s">
        <v>270</v>
      </c>
    </row>
    <row r="20" spans="1:7" ht="14.1" customHeight="1" x14ac:dyDescent="0.25">
      <c r="A20" s="80"/>
      <c r="B20" s="140"/>
      <c r="C20" s="141" t="s">
        <v>212</v>
      </c>
      <c r="D20" s="79"/>
      <c r="E20" s="128">
        <v>147.4</v>
      </c>
      <c r="F20" s="128">
        <v>183.8</v>
      </c>
      <c r="G20" s="507">
        <f t="shared" si="0"/>
        <v>124.69470827679783</v>
      </c>
    </row>
    <row r="21" spans="1:7" ht="14.1" customHeight="1" x14ac:dyDescent="0.25">
      <c r="A21" s="171"/>
      <c r="B21" s="172" t="s">
        <v>41</v>
      </c>
      <c r="C21" s="176" t="s">
        <v>42</v>
      </c>
      <c r="D21" s="174" t="s">
        <v>36</v>
      </c>
      <c r="E21" s="177">
        <v>1970</v>
      </c>
      <c r="F21" s="177">
        <v>4550</v>
      </c>
      <c r="G21" s="567">
        <f t="shared" si="0"/>
        <v>230.96446700507616</v>
      </c>
    </row>
    <row r="22" spans="1:7" ht="14.1" customHeight="1" x14ac:dyDescent="0.25">
      <c r="A22" s="80"/>
      <c r="B22" s="140"/>
      <c r="C22" s="141" t="s">
        <v>325</v>
      </c>
      <c r="D22" s="79"/>
      <c r="E22" s="128">
        <v>0</v>
      </c>
      <c r="F22" s="128">
        <v>2567</v>
      </c>
      <c r="G22" s="507" t="s">
        <v>270</v>
      </c>
    </row>
    <row r="23" spans="1:7" ht="14.1" customHeight="1" x14ac:dyDescent="0.25">
      <c r="A23" s="80"/>
      <c r="B23" s="140"/>
      <c r="C23" s="141" t="s">
        <v>212</v>
      </c>
      <c r="D23" s="79"/>
      <c r="E23" s="128">
        <v>52.5</v>
      </c>
      <c r="F23" s="128">
        <v>55.9</v>
      </c>
      <c r="G23" s="507">
        <f t="shared" si="0"/>
        <v>106.47619047619048</v>
      </c>
    </row>
    <row r="24" spans="1:7" ht="14.1" customHeight="1" x14ac:dyDescent="0.25">
      <c r="A24" s="80"/>
      <c r="B24" s="140"/>
      <c r="C24" s="141" t="s">
        <v>326</v>
      </c>
      <c r="D24" s="79"/>
      <c r="E24" s="128">
        <v>80</v>
      </c>
      <c r="F24" s="128">
        <v>80</v>
      </c>
      <c r="G24" s="507">
        <f t="shared" si="0"/>
        <v>100</v>
      </c>
    </row>
    <row r="25" spans="1:7" ht="14.1" customHeight="1" x14ac:dyDescent="0.25">
      <c r="A25" s="171"/>
      <c r="B25" s="172" t="s">
        <v>43</v>
      </c>
      <c r="C25" s="176" t="s">
        <v>44</v>
      </c>
      <c r="D25" s="174" t="s">
        <v>36</v>
      </c>
      <c r="E25" s="177">
        <v>2199</v>
      </c>
      <c r="F25" s="177">
        <v>5012</v>
      </c>
      <c r="G25" s="567">
        <f t="shared" si="0"/>
        <v>227.9217826284675</v>
      </c>
    </row>
    <row r="26" spans="1:7" ht="14.1" customHeight="1" x14ac:dyDescent="0.25">
      <c r="A26" s="80"/>
      <c r="B26" s="140"/>
      <c r="C26" s="141" t="s">
        <v>325</v>
      </c>
      <c r="D26" s="79"/>
      <c r="E26" s="128">
        <v>0</v>
      </c>
      <c r="F26" s="128">
        <v>2803</v>
      </c>
      <c r="G26" s="507" t="s">
        <v>270</v>
      </c>
    </row>
    <row r="27" spans="1:7" ht="14.1" customHeight="1" x14ac:dyDescent="0.25">
      <c r="A27" s="80"/>
      <c r="B27" s="140"/>
      <c r="C27" s="141" t="s">
        <v>212</v>
      </c>
      <c r="D27" s="79"/>
      <c r="E27" s="128">
        <v>32.700000000000003</v>
      </c>
      <c r="F27" s="128">
        <v>32.700000000000003</v>
      </c>
      <c r="G27" s="507">
        <f t="shared" si="0"/>
        <v>100</v>
      </c>
    </row>
    <row r="28" spans="1:7" ht="14.1" customHeight="1" x14ac:dyDescent="0.25">
      <c r="A28" s="171"/>
      <c r="B28" s="172" t="s">
        <v>45</v>
      </c>
      <c r="C28" s="176" t="s">
        <v>46</v>
      </c>
      <c r="D28" s="174" t="s">
        <v>36</v>
      </c>
      <c r="E28" s="177">
        <v>1633</v>
      </c>
      <c r="F28" s="177">
        <v>4298</v>
      </c>
      <c r="G28" s="567">
        <f t="shared" si="0"/>
        <v>263.19657072872013</v>
      </c>
    </row>
    <row r="29" spans="1:7" ht="14.1" customHeight="1" x14ac:dyDescent="0.25">
      <c r="A29" s="80"/>
      <c r="B29" s="140"/>
      <c r="C29" s="141" t="s">
        <v>325</v>
      </c>
      <c r="D29" s="79"/>
      <c r="E29" s="128">
        <v>0</v>
      </c>
      <c r="F29" s="128">
        <v>2619</v>
      </c>
      <c r="G29" s="507" t="s">
        <v>270</v>
      </c>
    </row>
    <row r="30" spans="1:7" ht="14.1" customHeight="1" x14ac:dyDescent="0.25">
      <c r="A30" s="80"/>
      <c r="B30" s="140"/>
      <c r="C30" s="141" t="s">
        <v>212</v>
      </c>
      <c r="D30" s="79"/>
      <c r="E30" s="128">
        <v>66</v>
      </c>
      <c r="F30" s="128">
        <v>102.5</v>
      </c>
      <c r="G30" s="507">
        <f t="shared" si="0"/>
        <v>155.30303030303031</v>
      </c>
    </row>
    <row r="31" spans="1:7" ht="14.1" customHeight="1" x14ac:dyDescent="0.25">
      <c r="A31" s="171"/>
      <c r="B31" s="172" t="s">
        <v>47</v>
      </c>
      <c r="C31" s="176" t="s">
        <v>48</v>
      </c>
      <c r="D31" s="174" t="s">
        <v>36</v>
      </c>
      <c r="E31" s="177">
        <v>2678</v>
      </c>
      <c r="F31" s="177">
        <v>6809</v>
      </c>
      <c r="G31" s="567">
        <f t="shared" si="0"/>
        <v>254.25690814040328</v>
      </c>
    </row>
    <row r="32" spans="1:7" ht="14.1" customHeight="1" x14ac:dyDescent="0.25">
      <c r="A32" s="80"/>
      <c r="B32" s="140"/>
      <c r="C32" s="141" t="s">
        <v>325</v>
      </c>
      <c r="D32" s="79"/>
      <c r="E32" s="128">
        <v>0</v>
      </c>
      <c r="F32" s="128">
        <v>4044</v>
      </c>
      <c r="G32" s="507" t="s">
        <v>270</v>
      </c>
    </row>
    <row r="33" spans="1:7" ht="14.1" customHeight="1" x14ac:dyDescent="0.25">
      <c r="A33" s="80"/>
      <c r="B33" s="140"/>
      <c r="C33" s="141" t="s">
        <v>212</v>
      </c>
      <c r="D33" s="79"/>
      <c r="E33" s="128">
        <v>140.6</v>
      </c>
      <c r="F33" s="128">
        <v>130.69999999999999</v>
      </c>
      <c r="G33" s="507">
        <f t="shared" si="0"/>
        <v>92.95874822190612</v>
      </c>
    </row>
    <row r="34" spans="1:7" ht="14.1" customHeight="1" x14ac:dyDescent="0.25">
      <c r="A34" s="171"/>
      <c r="B34" s="172" t="s">
        <v>49</v>
      </c>
      <c r="C34" s="176" t="s">
        <v>50</v>
      </c>
      <c r="D34" s="174" t="s">
        <v>36</v>
      </c>
      <c r="E34" s="177">
        <v>2573</v>
      </c>
      <c r="F34" s="177">
        <v>5048</v>
      </c>
      <c r="G34" s="567">
        <f t="shared" si="0"/>
        <v>196.19121647881849</v>
      </c>
    </row>
    <row r="35" spans="1:7" ht="14.1" customHeight="1" x14ac:dyDescent="0.25">
      <c r="A35" s="80"/>
      <c r="B35" s="140"/>
      <c r="C35" s="141" t="s">
        <v>325</v>
      </c>
      <c r="D35" s="79"/>
      <c r="E35" s="128">
        <v>0</v>
      </c>
      <c r="F35" s="128">
        <v>2957</v>
      </c>
      <c r="G35" s="507" t="s">
        <v>270</v>
      </c>
    </row>
    <row r="36" spans="1:7" ht="14.1" customHeight="1" x14ac:dyDescent="0.25">
      <c r="A36" s="80"/>
      <c r="B36" s="140"/>
      <c r="C36" s="141" t="s">
        <v>212</v>
      </c>
      <c r="D36" s="79"/>
      <c r="E36" s="128">
        <v>182.3</v>
      </c>
      <c r="F36" s="128">
        <v>168.6</v>
      </c>
      <c r="G36" s="507">
        <f t="shared" si="0"/>
        <v>92.484914975315405</v>
      </c>
    </row>
    <row r="37" spans="1:7" ht="14.1" customHeight="1" x14ac:dyDescent="0.25">
      <c r="A37" s="171"/>
      <c r="B37" s="172" t="s">
        <v>51</v>
      </c>
      <c r="C37" s="176" t="s">
        <v>52</v>
      </c>
      <c r="D37" s="174" t="s">
        <v>36</v>
      </c>
      <c r="E37" s="177">
        <v>2727</v>
      </c>
      <c r="F37" s="177">
        <v>6146</v>
      </c>
      <c r="G37" s="567">
        <f t="shared" si="0"/>
        <v>225.3758709204254</v>
      </c>
    </row>
    <row r="38" spans="1:7" ht="14.1" customHeight="1" x14ac:dyDescent="0.25">
      <c r="A38" s="80"/>
      <c r="B38" s="140"/>
      <c r="C38" s="141" t="s">
        <v>325</v>
      </c>
      <c r="D38" s="79"/>
      <c r="E38" s="128">
        <v>0</v>
      </c>
      <c r="F38" s="128">
        <v>3527</v>
      </c>
      <c r="G38" s="507" t="s">
        <v>270</v>
      </c>
    </row>
    <row r="39" spans="1:7" ht="14.1" customHeight="1" x14ac:dyDescent="0.25">
      <c r="A39" s="80"/>
      <c r="B39" s="140"/>
      <c r="C39" s="141" t="s">
        <v>212</v>
      </c>
      <c r="D39" s="79"/>
      <c r="E39" s="128">
        <v>72</v>
      </c>
      <c r="F39" s="128">
        <v>113.3</v>
      </c>
      <c r="G39" s="507">
        <f t="shared" si="0"/>
        <v>157.36111111111111</v>
      </c>
    </row>
    <row r="40" spans="1:7" ht="14.1" customHeight="1" x14ac:dyDescent="0.25">
      <c r="A40" s="171"/>
      <c r="B40" s="172" t="s">
        <v>53</v>
      </c>
      <c r="C40" s="176" t="s">
        <v>54</v>
      </c>
      <c r="D40" s="174" t="s">
        <v>36</v>
      </c>
      <c r="E40" s="177">
        <v>1480</v>
      </c>
      <c r="F40" s="177">
        <v>4205</v>
      </c>
      <c r="G40" s="567">
        <f t="shared" si="0"/>
        <v>284.12162162162161</v>
      </c>
    </row>
    <row r="41" spans="1:7" ht="14.1" customHeight="1" x14ac:dyDescent="0.25">
      <c r="A41" s="80"/>
      <c r="B41" s="140"/>
      <c r="C41" s="141" t="s">
        <v>325</v>
      </c>
      <c r="D41" s="79"/>
      <c r="E41" s="128">
        <v>0</v>
      </c>
      <c r="F41" s="128">
        <v>2689</v>
      </c>
      <c r="G41" s="507" t="s">
        <v>270</v>
      </c>
    </row>
    <row r="42" spans="1:7" ht="14.1" customHeight="1" x14ac:dyDescent="0.25">
      <c r="A42" s="80"/>
      <c r="B42" s="140"/>
      <c r="C42" s="141" t="s">
        <v>212</v>
      </c>
      <c r="D42" s="79"/>
      <c r="E42" s="128">
        <v>57</v>
      </c>
      <c r="F42" s="128">
        <v>53.4</v>
      </c>
      <c r="G42" s="507">
        <f t="shared" si="0"/>
        <v>93.684210526315795</v>
      </c>
    </row>
    <row r="43" spans="1:7" ht="14.1" customHeight="1" x14ac:dyDescent="0.25">
      <c r="A43" s="171"/>
      <c r="B43" s="172" t="s">
        <v>55</v>
      </c>
      <c r="C43" s="176" t="s">
        <v>56</v>
      </c>
      <c r="D43" s="174" t="s">
        <v>36</v>
      </c>
      <c r="E43" s="177">
        <v>1264</v>
      </c>
      <c r="F43" s="177">
        <v>4011</v>
      </c>
      <c r="G43" s="567">
        <f t="shared" si="0"/>
        <v>317.32594936708864</v>
      </c>
    </row>
    <row r="44" spans="1:7" ht="14.1" customHeight="1" x14ac:dyDescent="0.25">
      <c r="A44" s="80"/>
      <c r="B44" s="140"/>
      <c r="C44" s="141" t="s">
        <v>325</v>
      </c>
      <c r="D44" s="79"/>
      <c r="E44" s="128">
        <v>0</v>
      </c>
      <c r="F44" s="128">
        <v>2714</v>
      </c>
      <c r="G44" s="507" t="s">
        <v>270</v>
      </c>
    </row>
    <row r="45" spans="1:7" ht="14.1" customHeight="1" x14ac:dyDescent="0.25">
      <c r="A45" s="80"/>
      <c r="B45" s="140"/>
      <c r="C45" s="141" t="s">
        <v>212</v>
      </c>
      <c r="D45" s="79"/>
      <c r="E45" s="128">
        <v>2.9</v>
      </c>
      <c r="F45" s="128">
        <v>26</v>
      </c>
      <c r="G45" s="507">
        <f t="shared" si="0"/>
        <v>896.55172413793116</v>
      </c>
    </row>
    <row r="46" spans="1:7" ht="14.1" customHeight="1" x14ac:dyDescent="0.25">
      <c r="A46" s="171"/>
      <c r="B46" s="172" t="s">
        <v>57</v>
      </c>
      <c r="C46" s="176" t="s">
        <v>58</v>
      </c>
      <c r="D46" s="174" t="s">
        <v>36</v>
      </c>
      <c r="E46" s="177">
        <v>2578</v>
      </c>
      <c r="F46" s="177">
        <v>6076</v>
      </c>
      <c r="G46" s="567">
        <f t="shared" si="0"/>
        <v>235.68657874321178</v>
      </c>
    </row>
    <row r="47" spans="1:7" ht="14.1" customHeight="1" x14ac:dyDescent="0.25">
      <c r="A47" s="80"/>
      <c r="B47" s="140"/>
      <c r="C47" s="141" t="s">
        <v>325</v>
      </c>
      <c r="D47" s="79"/>
      <c r="E47" s="128">
        <v>0</v>
      </c>
      <c r="F47" s="128">
        <v>3816</v>
      </c>
      <c r="G47" s="507" t="s">
        <v>270</v>
      </c>
    </row>
    <row r="48" spans="1:7" ht="14.1" customHeight="1" x14ac:dyDescent="0.25">
      <c r="A48" s="80"/>
      <c r="B48" s="140"/>
      <c r="C48" s="141" t="s">
        <v>212</v>
      </c>
      <c r="D48" s="79"/>
      <c r="E48" s="128">
        <v>210.1</v>
      </c>
      <c r="F48" s="128">
        <v>200.4</v>
      </c>
      <c r="G48" s="507">
        <f t="shared" si="0"/>
        <v>95.38315088053308</v>
      </c>
    </row>
    <row r="49" spans="1:7" ht="14.1" customHeight="1" x14ac:dyDescent="0.25">
      <c r="A49" s="171"/>
      <c r="B49" s="172" t="s">
        <v>59</v>
      </c>
      <c r="C49" s="176" t="s">
        <v>60</v>
      </c>
      <c r="D49" s="174" t="s">
        <v>36</v>
      </c>
      <c r="E49" s="177">
        <v>2097</v>
      </c>
      <c r="F49" s="177">
        <v>5299</v>
      </c>
      <c r="G49" s="567">
        <f t="shared" si="0"/>
        <v>252.69432522651405</v>
      </c>
    </row>
    <row r="50" spans="1:7" ht="14.1" customHeight="1" x14ac:dyDescent="0.25">
      <c r="A50" s="80"/>
      <c r="B50" s="140"/>
      <c r="C50" s="141" t="s">
        <v>325</v>
      </c>
      <c r="D50" s="79"/>
      <c r="E50" s="128">
        <v>0</v>
      </c>
      <c r="F50" s="128">
        <v>3202</v>
      </c>
      <c r="G50" s="507" t="s">
        <v>270</v>
      </c>
    </row>
    <row r="51" spans="1:7" ht="14.1" customHeight="1" thickBot="1" x14ac:dyDescent="0.3">
      <c r="A51" s="142"/>
      <c r="B51" s="143"/>
      <c r="C51" s="144" t="s">
        <v>212</v>
      </c>
      <c r="D51" s="145"/>
      <c r="E51" s="129">
        <v>219</v>
      </c>
      <c r="F51" s="129">
        <v>271.2</v>
      </c>
      <c r="G51" s="568">
        <f t="shared" si="0"/>
        <v>123.83561643835617</v>
      </c>
    </row>
    <row r="52" spans="1:7" ht="14.1" customHeight="1" x14ac:dyDescent="0.25">
      <c r="A52" s="146"/>
      <c r="B52" s="146"/>
      <c r="C52" s="147"/>
      <c r="D52" s="148"/>
      <c r="E52" s="28"/>
      <c r="F52" s="28"/>
      <c r="G52" s="569"/>
    </row>
    <row r="53" spans="1:7" ht="15" customHeight="1" thickBot="1" x14ac:dyDescent="0.3">
      <c r="A53" s="146"/>
      <c r="B53" s="146"/>
      <c r="C53" s="147"/>
      <c r="D53" s="148"/>
      <c r="E53" s="28"/>
      <c r="F53" s="28"/>
      <c r="G53" s="16" t="s">
        <v>249</v>
      </c>
    </row>
    <row r="54" spans="1:7" x14ac:dyDescent="0.25">
      <c r="A54" s="113" t="s">
        <v>1</v>
      </c>
      <c r="B54" s="114" t="s">
        <v>2</v>
      </c>
      <c r="C54" s="115" t="s">
        <v>3</v>
      </c>
      <c r="D54" s="348"/>
      <c r="E54" s="31" t="s">
        <v>4</v>
      </c>
      <c r="F54" s="455" t="s">
        <v>320</v>
      </c>
      <c r="G54" s="562"/>
    </row>
    <row r="55" spans="1:7" ht="14.25" customHeight="1" x14ac:dyDescent="0.25">
      <c r="A55" s="117" t="s">
        <v>5</v>
      </c>
      <c r="B55" s="118" t="s">
        <v>6</v>
      </c>
      <c r="C55" s="119" t="s">
        <v>7</v>
      </c>
      <c r="D55" s="349" t="s">
        <v>8</v>
      </c>
      <c r="E55" s="32" t="s">
        <v>208</v>
      </c>
      <c r="F55" s="456" t="s">
        <v>183</v>
      </c>
      <c r="G55" s="563" t="s">
        <v>322</v>
      </c>
    </row>
    <row r="56" spans="1:7" ht="13.5" customHeight="1" thickBot="1" x14ac:dyDescent="0.3">
      <c r="A56" s="121" t="s">
        <v>9</v>
      </c>
      <c r="B56" s="122" t="s">
        <v>10</v>
      </c>
      <c r="C56" s="123"/>
      <c r="D56" s="350"/>
      <c r="E56" s="434" t="s">
        <v>301</v>
      </c>
      <c r="F56" s="434" t="s">
        <v>321</v>
      </c>
      <c r="G56" s="564" t="s">
        <v>192</v>
      </c>
    </row>
    <row r="57" spans="1:7" ht="14.1" customHeight="1" x14ac:dyDescent="0.25">
      <c r="A57" s="179"/>
      <c r="B57" s="180" t="s">
        <v>61</v>
      </c>
      <c r="C57" s="189" t="s">
        <v>62</v>
      </c>
      <c r="D57" s="351" t="s">
        <v>36</v>
      </c>
      <c r="E57" s="175">
        <v>1609</v>
      </c>
      <c r="F57" s="532">
        <v>4379</v>
      </c>
      <c r="G57" s="570">
        <f t="shared" ref="G57:G99" si="1">F57/E57*100</f>
        <v>272.1566190180236</v>
      </c>
    </row>
    <row r="58" spans="1:7" ht="14.1" customHeight="1" x14ac:dyDescent="0.25">
      <c r="A58" s="80"/>
      <c r="B58" s="140"/>
      <c r="C58" s="150" t="s">
        <v>325</v>
      </c>
      <c r="D58" s="301"/>
      <c r="E58" s="128">
        <v>0</v>
      </c>
      <c r="F58" s="533">
        <v>2779</v>
      </c>
      <c r="G58" s="571" t="s">
        <v>270</v>
      </c>
    </row>
    <row r="59" spans="1:7" ht="14.1" customHeight="1" x14ac:dyDescent="0.25">
      <c r="A59" s="80"/>
      <c r="B59" s="140"/>
      <c r="C59" s="150" t="s">
        <v>212</v>
      </c>
      <c r="D59" s="301"/>
      <c r="E59" s="128">
        <v>155.69999999999999</v>
      </c>
      <c r="F59" s="533">
        <v>136.80000000000001</v>
      </c>
      <c r="G59" s="571">
        <f t="shared" si="1"/>
        <v>87.861271676300589</v>
      </c>
    </row>
    <row r="60" spans="1:7" ht="14.1" customHeight="1" x14ac:dyDescent="0.25">
      <c r="A60" s="171"/>
      <c r="B60" s="172" t="s">
        <v>63</v>
      </c>
      <c r="C60" s="193" t="s">
        <v>64</v>
      </c>
      <c r="D60" s="352" t="s">
        <v>36</v>
      </c>
      <c r="E60" s="177">
        <v>2579</v>
      </c>
      <c r="F60" s="534">
        <v>6372</v>
      </c>
      <c r="G60" s="572">
        <f t="shared" si="1"/>
        <v>247.07250872431175</v>
      </c>
    </row>
    <row r="61" spans="1:7" ht="14.1" customHeight="1" x14ac:dyDescent="0.25">
      <c r="A61" s="80"/>
      <c r="B61" s="140"/>
      <c r="C61" s="150" t="s">
        <v>325</v>
      </c>
      <c r="D61" s="301"/>
      <c r="E61" s="128">
        <v>0</v>
      </c>
      <c r="F61" s="533">
        <v>3776</v>
      </c>
      <c r="G61" s="571" t="s">
        <v>270</v>
      </c>
    </row>
    <row r="62" spans="1:7" ht="14.1" customHeight="1" x14ac:dyDescent="0.25">
      <c r="A62" s="80"/>
      <c r="B62" s="140"/>
      <c r="C62" s="150" t="s">
        <v>212</v>
      </c>
      <c r="D62" s="301"/>
      <c r="E62" s="128">
        <v>84.2</v>
      </c>
      <c r="F62" s="533">
        <v>85</v>
      </c>
      <c r="G62" s="571">
        <f t="shared" si="1"/>
        <v>100.95011876484561</v>
      </c>
    </row>
    <row r="63" spans="1:7" ht="14.1" customHeight="1" x14ac:dyDescent="0.25">
      <c r="A63" s="80"/>
      <c r="B63" s="140"/>
      <c r="C63" s="150" t="s">
        <v>204</v>
      </c>
      <c r="D63" s="301"/>
      <c r="E63" s="128">
        <v>200</v>
      </c>
      <c r="F63" s="533">
        <v>200</v>
      </c>
      <c r="G63" s="571">
        <f t="shared" si="1"/>
        <v>100</v>
      </c>
    </row>
    <row r="64" spans="1:7" ht="14.1" customHeight="1" x14ac:dyDescent="0.25">
      <c r="A64" s="171"/>
      <c r="B64" s="172" t="s">
        <v>65</v>
      </c>
      <c r="C64" s="193" t="s">
        <v>66</v>
      </c>
      <c r="D64" s="352" t="s">
        <v>36</v>
      </c>
      <c r="E64" s="177">
        <v>2100</v>
      </c>
      <c r="F64" s="534">
        <v>5468</v>
      </c>
      <c r="G64" s="572">
        <f t="shared" si="1"/>
        <v>260.38095238095241</v>
      </c>
    </row>
    <row r="65" spans="1:7" ht="14.1" customHeight="1" x14ac:dyDescent="0.25">
      <c r="A65" s="80"/>
      <c r="B65" s="140"/>
      <c r="C65" s="150" t="s">
        <v>325</v>
      </c>
      <c r="D65" s="301"/>
      <c r="E65" s="128">
        <v>0</v>
      </c>
      <c r="F65" s="533">
        <v>3307</v>
      </c>
      <c r="G65" s="571" t="s">
        <v>270</v>
      </c>
    </row>
    <row r="66" spans="1:7" ht="14.1" customHeight="1" x14ac:dyDescent="0.25">
      <c r="A66" s="80"/>
      <c r="B66" s="140"/>
      <c r="C66" s="150" t="s">
        <v>212</v>
      </c>
      <c r="D66" s="301"/>
      <c r="E66" s="128">
        <v>197.7</v>
      </c>
      <c r="F66" s="533">
        <v>247.7</v>
      </c>
      <c r="G66" s="571">
        <f t="shared" si="1"/>
        <v>125.29084471421345</v>
      </c>
    </row>
    <row r="67" spans="1:7" ht="14.1" customHeight="1" x14ac:dyDescent="0.25">
      <c r="A67" s="171"/>
      <c r="B67" s="172" t="s">
        <v>67</v>
      </c>
      <c r="C67" s="193" t="s">
        <v>68</v>
      </c>
      <c r="D67" s="352" t="s">
        <v>36</v>
      </c>
      <c r="E67" s="177">
        <v>1703</v>
      </c>
      <c r="F67" s="534">
        <v>5908</v>
      </c>
      <c r="G67" s="572">
        <f t="shared" si="1"/>
        <v>346.91720493247209</v>
      </c>
    </row>
    <row r="68" spans="1:7" ht="14.1" customHeight="1" x14ac:dyDescent="0.25">
      <c r="A68" s="80"/>
      <c r="B68" s="140"/>
      <c r="C68" s="150" t="s">
        <v>325</v>
      </c>
      <c r="D68" s="301"/>
      <c r="E68" s="128">
        <v>0</v>
      </c>
      <c r="F68" s="533">
        <v>4193</v>
      </c>
      <c r="G68" s="571" t="s">
        <v>270</v>
      </c>
    </row>
    <row r="69" spans="1:7" ht="14.1" customHeight="1" x14ac:dyDescent="0.25">
      <c r="A69" s="80"/>
      <c r="B69" s="140"/>
      <c r="C69" s="150" t="s">
        <v>204</v>
      </c>
      <c r="D69" s="301"/>
      <c r="E69" s="127">
        <v>250</v>
      </c>
      <c r="F69" s="535">
        <v>250</v>
      </c>
      <c r="G69" s="571">
        <f t="shared" si="1"/>
        <v>100</v>
      </c>
    </row>
    <row r="70" spans="1:7" ht="14.1" customHeight="1" x14ac:dyDescent="0.25">
      <c r="A70" s="80"/>
      <c r="B70" s="140"/>
      <c r="C70" s="150" t="s">
        <v>212</v>
      </c>
      <c r="D70" s="301"/>
      <c r="E70" s="126">
        <v>31.5</v>
      </c>
      <c r="F70" s="536">
        <v>31</v>
      </c>
      <c r="G70" s="571">
        <f t="shared" si="1"/>
        <v>98.412698412698404</v>
      </c>
    </row>
    <row r="71" spans="1:7" ht="14.1" customHeight="1" x14ac:dyDescent="0.25">
      <c r="A71" s="171"/>
      <c r="B71" s="172" t="s">
        <v>69</v>
      </c>
      <c r="C71" s="193" t="s">
        <v>70</v>
      </c>
      <c r="D71" s="352" t="s">
        <v>36</v>
      </c>
      <c r="E71" s="177">
        <v>2864</v>
      </c>
      <c r="F71" s="534">
        <v>7376</v>
      </c>
      <c r="G71" s="572">
        <f t="shared" si="1"/>
        <v>257.54189944134077</v>
      </c>
    </row>
    <row r="72" spans="1:7" ht="14.1" customHeight="1" x14ac:dyDescent="0.25">
      <c r="A72" s="80"/>
      <c r="B72" s="140"/>
      <c r="C72" s="150" t="s">
        <v>325</v>
      </c>
      <c r="D72" s="301"/>
      <c r="E72" s="128">
        <v>0</v>
      </c>
      <c r="F72" s="533">
        <v>4514</v>
      </c>
      <c r="G72" s="571" t="s">
        <v>270</v>
      </c>
    </row>
    <row r="73" spans="1:7" ht="14.1" customHeight="1" x14ac:dyDescent="0.25">
      <c r="A73" s="80"/>
      <c r="B73" s="140"/>
      <c r="C73" s="150" t="s">
        <v>213</v>
      </c>
      <c r="D73" s="301"/>
      <c r="E73" s="128">
        <v>143.19999999999999</v>
      </c>
      <c r="F73" s="533">
        <v>121.5</v>
      </c>
      <c r="G73" s="571">
        <f t="shared" si="1"/>
        <v>84.846368715083813</v>
      </c>
    </row>
    <row r="74" spans="1:7" ht="14.1" customHeight="1" x14ac:dyDescent="0.25">
      <c r="A74" s="57" t="s">
        <v>32</v>
      </c>
      <c r="B74" s="151"/>
      <c r="C74" s="152" t="s">
        <v>71</v>
      </c>
      <c r="D74" s="153"/>
      <c r="E74" s="101">
        <f>E75+E78+E82+E85+E88+E93+E96+E109+E112+E115+E118+E122+E125+E128+E131</f>
        <v>106739</v>
      </c>
      <c r="F74" s="537">
        <f>F75+F78+F82+F85+F88+F93+F96+F109+F112+F115+F118+F122+F125+F128+F131</f>
        <v>276332</v>
      </c>
      <c r="G74" s="571">
        <f t="shared" si="1"/>
        <v>258.88569313933988</v>
      </c>
    </row>
    <row r="75" spans="1:7" ht="14.1" customHeight="1" x14ac:dyDescent="0.25">
      <c r="A75" s="181"/>
      <c r="B75" s="182" t="s">
        <v>72</v>
      </c>
      <c r="C75" s="183" t="s">
        <v>73</v>
      </c>
      <c r="D75" s="184" t="s">
        <v>74</v>
      </c>
      <c r="E75" s="185">
        <v>5088</v>
      </c>
      <c r="F75" s="538">
        <v>13456</v>
      </c>
      <c r="G75" s="572">
        <f t="shared" si="1"/>
        <v>264.46540880503147</v>
      </c>
    </row>
    <row r="76" spans="1:7" ht="14.1" customHeight="1" x14ac:dyDescent="0.25">
      <c r="A76" s="102"/>
      <c r="B76" s="154"/>
      <c r="C76" s="150" t="s">
        <v>325</v>
      </c>
      <c r="D76" s="157"/>
      <c r="E76" s="158">
        <v>0</v>
      </c>
      <c r="F76" s="539">
        <v>8095</v>
      </c>
      <c r="G76" s="571" t="s">
        <v>270</v>
      </c>
    </row>
    <row r="77" spans="1:7" ht="14.1" customHeight="1" x14ac:dyDescent="0.25">
      <c r="A77" s="102"/>
      <c r="B77" s="154"/>
      <c r="C77" s="150" t="s">
        <v>212</v>
      </c>
      <c r="D77" s="157"/>
      <c r="E77" s="158">
        <v>488</v>
      </c>
      <c r="F77" s="539">
        <v>504.8</v>
      </c>
      <c r="G77" s="571">
        <f t="shared" si="1"/>
        <v>103.44262295081967</v>
      </c>
    </row>
    <row r="78" spans="1:7" ht="14.1" customHeight="1" x14ac:dyDescent="0.25">
      <c r="A78" s="181"/>
      <c r="B78" s="182" t="s">
        <v>75</v>
      </c>
      <c r="C78" s="183" t="s">
        <v>76</v>
      </c>
      <c r="D78" s="184" t="s">
        <v>74</v>
      </c>
      <c r="E78" s="185">
        <v>5506</v>
      </c>
      <c r="F78" s="538">
        <v>15675</v>
      </c>
      <c r="G78" s="572">
        <f t="shared" si="1"/>
        <v>284.68942971304034</v>
      </c>
    </row>
    <row r="79" spans="1:7" ht="14.1" customHeight="1" x14ac:dyDescent="0.25">
      <c r="A79" s="102"/>
      <c r="B79" s="154"/>
      <c r="C79" s="150" t="s">
        <v>325</v>
      </c>
      <c r="D79" s="156"/>
      <c r="E79" s="158">
        <v>0</v>
      </c>
      <c r="F79" s="539">
        <v>10328</v>
      </c>
      <c r="G79" s="571" t="s">
        <v>270</v>
      </c>
    </row>
    <row r="80" spans="1:7" ht="14.1" customHeight="1" x14ac:dyDescent="0.25">
      <c r="A80" s="102"/>
      <c r="B80" s="154"/>
      <c r="C80" s="150" t="s">
        <v>263</v>
      </c>
      <c r="D80" s="156"/>
      <c r="E80" s="158">
        <v>112</v>
      </c>
      <c r="F80" s="539">
        <v>112</v>
      </c>
      <c r="G80" s="571">
        <f t="shared" si="1"/>
        <v>100</v>
      </c>
    </row>
    <row r="81" spans="1:7" ht="14.1" customHeight="1" x14ac:dyDescent="0.25">
      <c r="A81" s="102"/>
      <c r="B81" s="154"/>
      <c r="C81" s="150" t="s">
        <v>212</v>
      </c>
      <c r="D81" s="156"/>
      <c r="E81" s="158">
        <v>574.4</v>
      </c>
      <c r="F81" s="539">
        <v>896.4</v>
      </c>
      <c r="G81" s="571">
        <f t="shared" si="1"/>
        <v>156.05849582172701</v>
      </c>
    </row>
    <row r="82" spans="1:7" ht="14.1" customHeight="1" x14ac:dyDescent="0.25">
      <c r="A82" s="181"/>
      <c r="B82" s="182" t="s">
        <v>77</v>
      </c>
      <c r="C82" s="183" t="s">
        <v>78</v>
      </c>
      <c r="D82" s="184" t="s">
        <v>74</v>
      </c>
      <c r="E82" s="185">
        <v>4847</v>
      </c>
      <c r="F82" s="538">
        <v>12622</v>
      </c>
      <c r="G82" s="572">
        <f t="shared" si="1"/>
        <v>260.4085001031566</v>
      </c>
    </row>
    <row r="83" spans="1:7" ht="14.1" customHeight="1" x14ac:dyDescent="0.25">
      <c r="A83" s="102"/>
      <c r="B83" s="154"/>
      <c r="C83" s="150" t="s">
        <v>325</v>
      </c>
      <c r="D83" s="156"/>
      <c r="E83" s="158">
        <v>0</v>
      </c>
      <c r="F83" s="539">
        <v>8263</v>
      </c>
      <c r="G83" s="571" t="s">
        <v>270</v>
      </c>
    </row>
    <row r="84" spans="1:7" ht="14.1" customHeight="1" x14ac:dyDescent="0.25">
      <c r="A84" s="102"/>
      <c r="B84" s="154"/>
      <c r="C84" s="150" t="s">
        <v>212</v>
      </c>
      <c r="D84" s="156"/>
      <c r="E84" s="158">
        <v>162.1</v>
      </c>
      <c r="F84" s="539">
        <v>219.6</v>
      </c>
      <c r="G84" s="571">
        <f t="shared" si="1"/>
        <v>135.4719309068476</v>
      </c>
    </row>
    <row r="85" spans="1:7" ht="14.1" customHeight="1" x14ac:dyDescent="0.25">
      <c r="A85" s="181"/>
      <c r="B85" s="182" t="s">
        <v>79</v>
      </c>
      <c r="C85" s="183" t="s">
        <v>80</v>
      </c>
      <c r="D85" s="184" t="s">
        <v>74</v>
      </c>
      <c r="E85" s="185">
        <v>5902</v>
      </c>
      <c r="F85" s="538">
        <v>15266</v>
      </c>
      <c r="G85" s="572">
        <f t="shared" si="1"/>
        <v>258.65808200609962</v>
      </c>
    </row>
    <row r="86" spans="1:7" ht="14.1" customHeight="1" x14ac:dyDescent="0.25">
      <c r="A86" s="102"/>
      <c r="B86" s="154"/>
      <c r="C86" s="150" t="s">
        <v>325</v>
      </c>
      <c r="D86" s="156"/>
      <c r="E86" s="158">
        <v>0</v>
      </c>
      <c r="F86" s="539">
        <v>9446</v>
      </c>
      <c r="G86" s="571" t="s">
        <v>270</v>
      </c>
    </row>
    <row r="87" spans="1:7" ht="14.1" customHeight="1" x14ac:dyDescent="0.25">
      <c r="A87" s="102"/>
      <c r="B87" s="154"/>
      <c r="C87" s="150" t="s">
        <v>212</v>
      </c>
      <c r="D87" s="156"/>
      <c r="E87" s="158">
        <v>251.9</v>
      </c>
      <c r="F87" s="539">
        <v>399</v>
      </c>
      <c r="G87" s="571">
        <f t="shared" si="1"/>
        <v>158.39618896387455</v>
      </c>
    </row>
    <row r="88" spans="1:7" ht="14.1" customHeight="1" x14ac:dyDescent="0.25">
      <c r="A88" s="181"/>
      <c r="B88" s="182" t="s">
        <v>81</v>
      </c>
      <c r="C88" s="183" t="s">
        <v>82</v>
      </c>
      <c r="D88" s="184" t="s">
        <v>74</v>
      </c>
      <c r="E88" s="185">
        <v>9875</v>
      </c>
      <c r="F88" s="538">
        <v>23100</v>
      </c>
      <c r="G88" s="572">
        <f t="shared" si="1"/>
        <v>233.92405063291139</v>
      </c>
    </row>
    <row r="89" spans="1:7" ht="14.1" customHeight="1" x14ac:dyDescent="0.25">
      <c r="A89" s="102"/>
      <c r="B89" s="154"/>
      <c r="C89" s="150" t="s">
        <v>325</v>
      </c>
      <c r="D89" s="156"/>
      <c r="E89" s="158">
        <v>0</v>
      </c>
      <c r="F89" s="539">
        <v>14229</v>
      </c>
      <c r="G89" s="571" t="s">
        <v>270</v>
      </c>
    </row>
    <row r="90" spans="1:7" ht="14.1" customHeight="1" x14ac:dyDescent="0.25">
      <c r="A90" s="159"/>
      <c r="B90" s="160"/>
      <c r="C90" s="150" t="s">
        <v>212</v>
      </c>
      <c r="D90" s="161"/>
      <c r="E90" s="158">
        <v>782.7</v>
      </c>
      <c r="F90" s="539">
        <v>803.7</v>
      </c>
      <c r="G90" s="571">
        <f t="shared" si="1"/>
        <v>102.68302031429666</v>
      </c>
    </row>
    <row r="91" spans="1:7" ht="14.1" customHeight="1" x14ac:dyDescent="0.25">
      <c r="A91" s="159"/>
      <c r="B91" s="160"/>
      <c r="C91" s="150" t="s">
        <v>227</v>
      </c>
      <c r="D91" s="161"/>
      <c r="E91" s="158">
        <v>1000</v>
      </c>
      <c r="F91" s="539">
        <v>1000</v>
      </c>
      <c r="G91" s="571">
        <f t="shared" si="1"/>
        <v>100</v>
      </c>
    </row>
    <row r="92" spans="1:7" ht="14.1" customHeight="1" x14ac:dyDescent="0.25">
      <c r="A92" s="159"/>
      <c r="B92" s="160"/>
      <c r="C92" s="150" t="s">
        <v>327</v>
      </c>
      <c r="D92" s="161"/>
      <c r="E92" s="158">
        <v>0</v>
      </c>
      <c r="F92" s="539">
        <v>219</v>
      </c>
      <c r="G92" s="571" t="s">
        <v>270</v>
      </c>
    </row>
    <row r="93" spans="1:7" ht="14.1" customHeight="1" x14ac:dyDescent="0.25">
      <c r="A93" s="181"/>
      <c r="B93" s="182" t="s">
        <v>83</v>
      </c>
      <c r="C93" s="183" t="s">
        <v>84</v>
      </c>
      <c r="D93" s="184" t="s">
        <v>74</v>
      </c>
      <c r="E93" s="186">
        <v>4104</v>
      </c>
      <c r="F93" s="540">
        <v>10165</v>
      </c>
      <c r="G93" s="572">
        <f t="shared" si="1"/>
        <v>247.68518518518516</v>
      </c>
    </row>
    <row r="94" spans="1:7" ht="14.1" customHeight="1" x14ac:dyDescent="0.25">
      <c r="A94" s="102"/>
      <c r="B94" s="154"/>
      <c r="C94" s="150" t="s">
        <v>325</v>
      </c>
      <c r="D94" s="156"/>
      <c r="E94" s="158">
        <v>0</v>
      </c>
      <c r="F94" s="539">
        <v>6145</v>
      </c>
      <c r="G94" s="571" t="s">
        <v>270</v>
      </c>
    </row>
    <row r="95" spans="1:7" ht="14.1" customHeight="1" x14ac:dyDescent="0.25">
      <c r="A95" s="102"/>
      <c r="B95" s="154"/>
      <c r="C95" s="150" t="s">
        <v>212</v>
      </c>
      <c r="D95" s="156"/>
      <c r="E95" s="158">
        <v>140.30000000000001</v>
      </c>
      <c r="F95" s="539">
        <v>237.1</v>
      </c>
      <c r="G95" s="571">
        <f t="shared" si="1"/>
        <v>168.99501069137563</v>
      </c>
    </row>
    <row r="96" spans="1:7" ht="14.1" customHeight="1" x14ac:dyDescent="0.25">
      <c r="A96" s="181"/>
      <c r="B96" s="182" t="s">
        <v>85</v>
      </c>
      <c r="C96" s="183" t="s">
        <v>184</v>
      </c>
      <c r="D96" s="184" t="s">
        <v>74</v>
      </c>
      <c r="E96" s="185">
        <v>9399</v>
      </c>
      <c r="F96" s="538">
        <v>19350</v>
      </c>
      <c r="G96" s="572">
        <f t="shared" si="1"/>
        <v>205.87296520906477</v>
      </c>
    </row>
    <row r="97" spans="1:7" ht="14.1" customHeight="1" x14ac:dyDescent="0.25">
      <c r="A97" s="102"/>
      <c r="B97" s="154"/>
      <c r="C97" s="150" t="s">
        <v>325</v>
      </c>
      <c r="D97" s="156"/>
      <c r="E97" s="158">
        <v>0</v>
      </c>
      <c r="F97" s="539">
        <v>10091</v>
      </c>
      <c r="G97" s="571" t="s">
        <v>270</v>
      </c>
    </row>
    <row r="98" spans="1:7" ht="14.1" customHeight="1" x14ac:dyDescent="0.25">
      <c r="A98" s="311"/>
      <c r="B98" s="312"/>
      <c r="C98" s="353" t="s">
        <v>264</v>
      </c>
      <c r="D98" s="313"/>
      <c r="E98" s="309">
        <v>183</v>
      </c>
      <c r="F98" s="541">
        <v>183</v>
      </c>
      <c r="G98" s="571">
        <f t="shared" si="1"/>
        <v>100</v>
      </c>
    </row>
    <row r="99" spans="1:7" ht="14.1" customHeight="1" thickBot="1" x14ac:dyDescent="0.3">
      <c r="A99" s="162"/>
      <c r="B99" s="163"/>
      <c r="C99" s="354" t="s">
        <v>212</v>
      </c>
      <c r="D99" s="164"/>
      <c r="E99" s="165">
        <v>1775.6</v>
      </c>
      <c r="F99" s="542">
        <v>1881</v>
      </c>
      <c r="G99" s="568">
        <f t="shared" si="1"/>
        <v>105.93602162649245</v>
      </c>
    </row>
    <row r="100" spans="1:7" ht="14.1" customHeight="1" x14ac:dyDescent="0.25">
      <c r="A100" s="166"/>
      <c r="B100" s="167"/>
      <c r="C100" s="147"/>
      <c r="D100" s="148"/>
      <c r="E100" s="168"/>
      <c r="F100" s="168"/>
      <c r="G100" s="573"/>
    </row>
    <row r="101" spans="1:7" ht="14.1" customHeight="1" x14ac:dyDescent="0.25">
      <c r="A101" s="166"/>
      <c r="B101" s="167"/>
      <c r="C101" s="147"/>
      <c r="D101" s="148"/>
      <c r="E101" s="168"/>
      <c r="F101" s="168"/>
      <c r="G101" s="573"/>
    </row>
    <row r="102" spans="1:7" ht="12.95" customHeight="1" x14ac:dyDescent="0.25">
      <c r="A102" s="166"/>
      <c r="B102" s="167"/>
      <c r="C102" s="147"/>
      <c r="D102" s="148"/>
      <c r="E102" s="29"/>
      <c r="F102" s="29"/>
      <c r="G102" s="569"/>
    </row>
    <row r="103" spans="1:7" ht="12.95" customHeight="1" x14ac:dyDescent="0.25">
      <c r="A103" s="166"/>
      <c r="B103" s="167"/>
      <c r="C103" s="147"/>
      <c r="D103" s="148"/>
      <c r="E103" s="29"/>
      <c r="F103" s="29"/>
      <c r="G103" s="569"/>
    </row>
    <row r="104" spans="1:7" ht="12.95" customHeight="1" x14ac:dyDescent="0.25">
      <c r="A104" s="166"/>
      <c r="B104" s="167"/>
      <c r="C104" s="147"/>
      <c r="D104" s="148"/>
      <c r="E104" s="29"/>
      <c r="F104" s="29"/>
      <c r="G104" s="569"/>
    </row>
    <row r="105" spans="1:7" ht="14.25" customHeight="1" thickBot="1" x14ac:dyDescent="0.3">
      <c r="A105" s="146"/>
      <c r="B105" s="146"/>
      <c r="C105" s="147"/>
      <c r="D105" s="148"/>
      <c r="E105" s="28"/>
      <c r="F105" s="28"/>
      <c r="G105" s="16" t="s">
        <v>250</v>
      </c>
    </row>
    <row r="106" spans="1:7" ht="12.95" customHeight="1" x14ac:dyDescent="0.25">
      <c r="A106" s="113" t="s">
        <v>1</v>
      </c>
      <c r="B106" s="114" t="s">
        <v>2</v>
      </c>
      <c r="C106" s="115" t="s">
        <v>3</v>
      </c>
      <c r="D106" s="116"/>
      <c r="E106" s="31" t="s">
        <v>4</v>
      </c>
      <c r="F106" s="455" t="s">
        <v>320</v>
      </c>
      <c r="G106" s="562"/>
    </row>
    <row r="107" spans="1:7" ht="12.95" customHeight="1" x14ac:dyDescent="0.25">
      <c r="A107" s="117" t="s">
        <v>5</v>
      </c>
      <c r="B107" s="118" t="s">
        <v>6</v>
      </c>
      <c r="C107" s="119" t="s">
        <v>7</v>
      </c>
      <c r="D107" s="120" t="s">
        <v>8</v>
      </c>
      <c r="E107" s="32" t="s">
        <v>208</v>
      </c>
      <c r="F107" s="456" t="s">
        <v>183</v>
      </c>
      <c r="G107" s="563" t="s">
        <v>322</v>
      </c>
    </row>
    <row r="108" spans="1:7" ht="12.95" customHeight="1" thickBot="1" x14ac:dyDescent="0.3">
      <c r="A108" s="121" t="s">
        <v>9</v>
      </c>
      <c r="B108" s="122" t="s">
        <v>10</v>
      </c>
      <c r="C108" s="123"/>
      <c r="D108" s="124"/>
      <c r="E108" s="434" t="s">
        <v>301</v>
      </c>
      <c r="F108" s="456" t="s">
        <v>321</v>
      </c>
      <c r="G108" s="564" t="s">
        <v>192</v>
      </c>
    </row>
    <row r="109" spans="1:7" ht="14.1" customHeight="1" x14ac:dyDescent="0.25">
      <c r="A109" s="187"/>
      <c r="B109" s="188" t="s">
        <v>86</v>
      </c>
      <c r="C109" s="355" t="s">
        <v>87</v>
      </c>
      <c r="D109" s="190" t="s">
        <v>74</v>
      </c>
      <c r="E109" s="186">
        <v>5624</v>
      </c>
      <c r="F109" s="474">
        <v>17970</v>
      </c>
      <c r="G109" s="572">
        <f t="shared" ref="G109:G133" si="2">F109/E109*100</f>
        <v>319.52347083926031</v>
      </c>
    </row>
    <row r="110" spans="1:7" ht="14.25" customHeight="1" x14ac:dyDescent="0.25">
      <c r="A110" s="102"/>
      <c r="B110" s="154"/>
      <c r="C110" s="150" t="s">
        <v>325</v>
      </c>
      <c r="D110" s="156"/>
      <c r="E110" s="158">
        <v>0</v>
      </c>
      <c r="F110" s="539">
        <v>11419</v>
      </c>
      <c r="G110" s="571" t="s">
        <v>270</v>
      </c>
    </row>
    <row r="111" spans="1:7" ht="14.1" customHeight="1" x14ac:dyDescent="0.25">
      <c r="A111" s="102"/>
      <c r="B111" s="154"/>
      <c r="C111" s="150" t="s">
        <v>212</v>
      </c>
      <c r="D111" s="156"/>
      <c r="E111" s="158">
        <v>248.7</v>
      </c>
      <c r="F111" s="539">
        <v>611.4</v>
      </c>
      <c r="G111" s="571">
        <f t="shared" si="2"/>
        <v>245.83835946924006</v>
      </c>
    </row>
    <row r="112" spans="1:7" ht="14.1" customHeight="1" x14ac:dyDescent="0.25">
      <c r="A112" s="191"/>
      <c r="B112" s="192" t="s">
        <v>88</v>
      </c>
      <c r="C112" s="193" t="s">
        <v>89</v>
      </c>
      <c r="D112" s="194" t="s">
        <v>74</v>
      </c>
      <c r="E112" s="185">
        <v>7043</v>
      </c>
      <c r="F112" s="538">
        <v>17345</v>
      </c>
      <c r="G112" s="572">
        <f t="shared" si="2"/>
        <v>246.27289507312224</v>
      </c>
    </row>
    <row r="113" spans="1:7" ht="14.1" customHeight="1" x14ac:dyDescent="0.25">
      <c r="A113" s="102"/>
      <c r="B113" s="154"/>
      <c r="C113" s="150" t="s">
        <v>325</v>
      </c>
      <c r="D113" s="156"/>
      <c r="E113" s="158">
        <v>0</v>
      </c>
      <c r="F113" s="539">
        <v>10357</v>
      </c>
      <c r="G113" s="571" t="s">
        <v>270</v>
      </c>
    </row>
    <row r="114" spans="1:7" ht="14.1" customHeight="1" x14ac:dyDescent="0.25">
      <c r="A114" s="102"/>
      <c r="B114" s="154"/>
      <c r="C114" s="150" t="s">
        <v>212</v>
      </c>
      <c r="D114" s="156"/>
      <c r="E114" s="158">
        <v>795.8</v>
      </c>
      <c r="F114" s="539">
        <v>780</v>
      </c>
      <c r="G114" s="571">
        <f t="shared" si="2"/>
        <v>98.014576526765524</v>
      </c>
    </row>
    <row r="115" spans="1:7" ht="14.1" customHeight="1" x14ac:dyDescent="0.25">
      <c r="A115" s="191"/>
      <c r="B115" s="192" t="s">
        <v>90</v>
      </c>
      <c r="C115" s="193" t="s">
        <v>91</v>
      </c>
      <c r="D115" s="194" t="s">
        <v>74</v>
      </c>
      <c r="E115" s="185">
        <v>6171</v>
      </c>
      <c r="F115" s="538">
        <v>15999</v>
      </c>
      <c r="G115" s="572">
        <f t="shared" si="2"/>
        <v>259.26105979581916</v>
      </c>
    </row>
    <row r="116" spans="1:7" ht="14.1" customHeight="1" x14ac:dyDescent="0.25">
      <c r="A116" s="102"/>
      <c r="B116" s="154"/>
      <c r="C116" s="150" t="s">
        <v>325</v>
      </c>
      <c r="D116" s="156"/>
      <c r="E116" s="158">
        <v>0</v>
      </c>
      <c r="F116" s="539">
        <v>10987</v>
      </c>
      <c r="G116" s="571" t="s">
        <v>270</v>
      </c>
    </row>
    <row r="117" spans="1:7" ht="14.1" customHeight="1" x14ac:dyDescent="0.25">
      <c r="A117" s="102"/>
      <c r="B117" s="154"/>
      <c r="C117" s="150" t="s">
        <v>212</v>
      </c>
      <c r="D117" s="156"/>
      <c r="E117" s="158">
        <v>795.7</v>
      </c>
      <c r="F117" s="539">
        <v>918.3</v>
      </c>
      <c r="G117" s="571">
        <f t="shared" si="2"/>
        <v>115.40781701646348</v>
      </c>
    </row>
    <row r="118" spans="1:7" ht="14.1" customHeight="1" x14ac:dyDescent="0.25">
      <c r="A118" s="191"/>
      <c r="B118" s="192" t="s">
        <v>92</v>
      </c>
      <c r="C118" s="193" t="s">
        <v>93</v>
      </c>
      <c r="D118" s="194" t="s">
        <v>74</v>
      </c>
      <c r="E118" s="185">
        <v>9376</v>
      </c>
      <c r="F118" s="538">
        <v>22422</v>
      </c>
      <c r="G118" s="572">
        <f t="shared" si="2"/>
        <v>239.14249146757678</v>
      </c>
    </row>
    <row r="119" spans="1:7" ht="14.1" customHeight="1" x14ac:dyDescent="0.25">
      <c r="A119" s="102"/>
      <c r="B119" s="154"/>
      <c r="C119" s="150" t="s">
        <v>325</v>
      </c>
      <c r="D119" s="156"/>
      <c r="E119" s="158">
        <v>0</v>
      </c>
      <c r="F119" s="539">
        <v>12465</v>
      </c>
      <c r="G119" s="571" t="s">
        <v>270</v>
      </c>
    </row>
    <row r="120" spans="1:7" ht="14.1" customHeight="1" x14ac:dyDescent="0.25">
      <c r="A120" s="102"/>
      <c r="B120" s="154"/>
      <c r="C120" s="150" t="s">
        <v>203</v>
      </c>
      <c r="D120" s="156"/>
      <c r="E120" s="158">
        <v>300</v>
      </c>
      <c r="F120" s="539">
        <v>300</v>
      </c>
      <c r="G120" s="571">
        <f t="shared" si="2"/>
        <v>100</v>
      </c>
    </row>
    <row r="121" spans="1:7" ht="14.1" customHeight="1" x14ac:dyDescent="0.25">
      <c r="A121" s="102"/>
      <c r="B121" s="154"/>
      <c r="C121" s="150" t="s">
        <v>213</v>
      </c>
      <c r="D121" s="156"/>
      <c r="E121" s="158">
        <v>1070</v>
      </c>
      <c r="F121" s="539">
        <v>1070</v>
      </c>
      <c r="G121" s="571">
        <f t="shared" si="2"/>
        <v>100</v>
      </c>
    </row>
    <row r="122" spans="1:7" ht="14.1" customHeight="1" x14ac:dyDescent="0.25">
      <c r="A122" s="191"/>
      <c r="B122" s="192" t="s">
        <v>94</v>
      </c>
      <c r="C122" s="193" t="s">
        <v>95</v>
      </c>
      <c r="D122" s="194" t="s">
        <v>74</v>
      </c>
      <c r="E122" s="185">
        <v>5994</v>
      </c>
      <c r="F122" s="538">
        <v>15979</v>
      </c>
      <c r="G122" s="572">
        <f t="shared" si="2"/>
        <v>266.58324991658327</v>
      </c>
    </row>
    <row r="123" spans="1:7" ht="14.1" customHeight="1" x14ac:dyDescent="0.25">
      <c r="A123" s="102"/>
      <c r="B123" s="154"/>
      <c r="C123" s="150" t="s">
        <v>325</v>
      </c>
      <c r="D123" s="156"/>
      <c r="E123" s="158">
        <v>0</v>
      </c>
      <c r="F123" s="539">
        <v>9386</v>
      </c>
      <c r="G123" s="571" t="s">
        <v>270</v>
      </c>
    </row>
    <row r="124" spans="1:7" ht="14.1" customHeight="1" x14ac:dyDescent="0.25">
      <c r="A124" s="102"/>
      <c r="B124" s="154"/>
      <c r="C124" s="150" t="s">
        <v>212</v>
      </c>
      <c r="D124" s="156"/>
      <c r="E124" s="158">
        <v>850</v>
      </c>
      <c r="F124" s="539">
        <v>800</v>
      </c>
      <c r="G124" s="571">
        <f t="shared" si="2"/>
        <v>94.117647058823522</v>
      </c>
    </row>
    <row r="125" spans="1:7" ht="14.1" customHeight="1" x14ac:dyDescent="0.25">
      <c r="A125" s="191"/>
      <c r="B125" s="192" t="s">
        <v>96</v>
      </c>
      <c r="C125" s="193" t="s">
        <v>97</v>
      </c>
      <c r="D125" s="194" t="s">
        <v>74</v>
      </c>
      <c r="E125" s="185">
        <v>8591</v>
      </c>
      <c r="F125" s="538">
        <v>24526</v>
      </c>
      <c r="G125" s="572">
        <f t="shared" si="2"/>
        <v>285.48480968455362</v>
      </c>
    </row>
    <row r="126" spans="1:7" ht="14.1" customHeight="1" x14ac:dyDescent="0.25">
      <c r="A126" s="102"/>
      <c r="B126" s="154"/>
      <c r="C126" s="150" t="s">
        <v>325</v>
      </c>
      <c r="D126" s="156"/>
      <c r="E126" s="158">
        <v>0</v>
      </c>
      <c r="F126" s="539">
        <v>15692</v>
      </c>
      <c r="G126" s="571" t="s">
        <v>270</v>
      </c>
    </row>
    <row r="127" spans="1:7" ht="14.1" customHeight="1" x14ac:dyDescent="0.25">
      <c r="A127" s="102"/>
      <c r="B127" s="154"/>
      <c r="C127" s="150" t="s">
        <v>212</v>
      </c>
      <c r="D127" s="156"/>
      <c r="E127" s="158">
        <v>271.2</v>
      </c>
      <c r="F127" s="539">
        <v>393.5</v>
      </c>
      <c r="G127" s="571">
        <f t="shared" si="2"/>
        <v>145.09587020648968</v>
      </c>
    </row>
    <row r="128" spans="1:7" ht="14.1" customHeight="1" x14ac:dyDescent="0.25">
      <c r="A128" s="191"/>
      <c r="B128" s="192" t="s">
        <v>98</v>
      </c>
      <c r="C128" s="193" t="s">
        <v>99</v>
      </c>
      <c r="D128" s="194" t="s">
        <v>74</v>
      </c>
      <c r="E128" s="185">
        <v>9156</v>
      </c>
      <c r="F128" s="538">
        <v>26562</v>
      </c>
      <c r="G128" s="572">
        <f t="shared" si="2"/>
        <v>290.10484927916121</v>
      </c>
    </row>
    <row r="129" spans="1:7" ht="14.1" customHeight="1" x14ac:dyDescent="0.25">
      <c r="A129" s="102"/>
      <c r="B129" s="154"/>
      <c r="C129" s="150" t="s">
        <v>325</v>
      </c>
      <c r="D129" s="156"/>
      <c r="E129" s="158">
        <v>0</v>
      </c>
      <c r="F129" s="539">
        <v>16830</v>
      </c>
      <c r="G129" s="571" t="s">
        <v>270</v>
      </c>
    </row>
    <row r="130" spans="1:7" ht="14.1" customHeight="1" x14ac:dyDescent="0.25">
      <c r="A130" s="102"/>
      <c r="B130" s="154"/>
      <c r="C130" s="150" t="s">
        <v>212</v>
      </c>
      <c r="D130" s="156"/>
      <c r="E130" s="158">
        <v>556.20000000000005</v>
      </c>
      <c r="F130" s="539">
        <v>591.5</v>
      </c>
      <c r="G130" s="571">
        <f t="shared" si="2"/>
        <v>106.34663790003596</v>
      </c>
    </row>
    <row r="131" spans="1:7" ht="14.1" customHeight="1" x14ac:dyDescent="0.25">
      <c r="A131" s="191"/>
      <c r="B131" s="192" t="s">
        <v>100</v>
      </c>
      <c r="C131" s="193" t="s">
        <v>101</v>
      </c>
      <c r="D131" s="194" t="s">
        <v>74</v>
      </c>
      <c r="E131" s="186">
        <v>10063</v>
      </c>
      <c r="F131" s="540">
        <v>25895</v>
      </c>
      <c r="G131" s="572">
        <f t="shared" si="2"/>
        <v>257.32882838119843</v>
      </c>
    </row>
    <row r="132" spans="1:7" ht="14.1" customHeight="1" x14ac:dyDescent="0.25">
      <c r="A132" s="102"/>
      <c r="B132" s="154"/>
      <c r="C132" s="150" t="s">
        <v>325</v>
      </c>
      <c r="D132" s="156"/>
      <c r="E132" s="158">
        <v>0</v>
      </c>
      <c r="F132" s="539">
        <v>16300</v>
      </c>
      <c r="G132" s="571" t="s">
        <v>270</v>
      </c>
    </row>
    <row r="133" spans="1:7" ht="14.1" customHeight="1" thickBot="1" x14ac:dyDescent="0.3">
      <c r="A133" s="162"/>
      <c r="B133" s="163"/>
      <c r="C133" s="354" t="s">
        <v>212</v>
      </c>
      <c r="D133" s="164"/>
      <c r="E133" s="165">
        <v>1068.9000000000001</v>
      </c>
      <c r="F133" s="542">
        <v>1188.2</v>
      </c>
      <c r="G133" s="568">
        <f t="shared" si="2"/>
        <v>111.16100664234258</v>
      </c>
    </row>
    <row r="134" spans="1:7" ht="14.1" customHeight="1" x14ac:dyDescent="0.25">
      <c r="A134" s="166"/>
      <c r="B134" s="167"/>
      <c r="C134" s="147"/>
      <c r="D134" s="148"/>
      <c r="E134" s="29"/>
      <c r="F134" s="29"/>
      <c r="G134" s="569"/>
    </row>
    <row r="135" spans="1:7" ht="12.95" customHeight="1" x14ac:dyDescent="0.25">
      <c r="A135" s="166"/>
      <c r="B135" s="167"/>
      <c r="C135" s="147"/>
      <c r="D135" s="148"/>
      <c r="E135" s="29"/>
      <c r="F135" s="29"/>
      <c r="G135" s="569"/>
    </row>
    <row r="136" spans="1:7" ht="12.95" customHeight="1" x14ac:dyDescent="0.25">
      <c r="A136" s="166"/>
      <c r="B136" s="167"/>
      <c r="C136" s="147"/>
      <c r="D136" s="148"/>
      <c r="E136" s="29"/>
      <c r="F136" s="29"/>
      <c r="G136" s="569"/>
    </row>
    <row r="137" spans="1:7" ht="12.95" customHeight="1" x14ac:dyDescent="0.25">
      <c r="A137" s="166"/>
      <c r="B137" s="167"/>
      <c r="C137" s="147"/>
      <c r="D137" s="148"/>
      <c r="E137" s="29"/>
      <c r="F137" s="29"/>
      <c r="G137" s="569"/>
    </row>
    <row r="138" spans="1:7" ht="12.95" customHeight="1" x14ac:dyDescent="0.25">
      <c r="A138" s="166"/>
      <c r="B138" s="167"/>
      <c r="C138" s="147"/>
      <c r="D138" s="148"/>
      <c r="E138" s="29"/>
      <c r="F138" s="29"/>
      <c r="G138" s="569"/>
    </row>
    <row r="139" spans="1:7" ht="12.95" customHeight="1" x14ac:dyDescent="0.25">
      <c r="A139" s="166"/>
      <c r="B139" s="167"/>
      <c r="C139" s="147"/>
      <c r="D139" s="148"/>
      <c r="E139" s="29"/>
      <c r="F139" s="29"/>
      <c r="G139" s="569"/>
    </row>
    <row r="140" spans="1:7" ht="12.95" customHeight="1" x14ac:dyDescent="0.25">
      <c r="A140" s="166"/>
      <c r="B140" s="167"/>
      <c r="C140" s="147"/>
      <c r="D140" s="148"/>
      <c r="E140" s="29"/>
      <c r="F140" s="29"/>
      <c r="G140" s="569"/>
    </row>
    <row r="141" spans="1:7" ht="12.95" customHeight="1" x14ac:dyDescent="0.25">
      <c r="A141" s="166"/>
      <c r="B141" s="167"/>
      <c r="C141" s="147"/>
      <c r="D141" s="148"/>
      <c r="E141" s="29"/>
      <c r="F141" s="29"/>
      <c r="G141" s="569"/>
    </row>
    <row r="142" spans="1:7" ht="12.95" customHeight="1" x14ac:dyDescent="0.25">
      <c r="A142" s="166"/>
      <c r="B142" s="167"/>
      <c r="C142" s="147"/>
      <c r="D142" s="148"/>
      <c r="E142" s="29"/>
      <c r="F142" s="29"/>
      <c r="G142" s="569"/>
    </row>
    <row r="143" spans="1:7" ht="12.95" customHeight="1" x14ac:dyDescent="0.25">
      <c r="A143" s="166"/>
      <c r="B143" s="167"/>
      <c r="C143" s="147"/>
      <c r="D143" s="148"/>
      <c r="E143" s="29"/>
      <c r="F143" s="29"/>
      <c r="G143" s="569"/>
    </row>
    <row r="144" spans="1:7" ht="12.95" customHeight="1" x14ac:dyDescent="0.25">
      <c r="A144" s="166"/>
      <c r="B144" s="167"/>
      <c r="C144" s="147"/>
      <c r="D144" s="148"/>
      <c r="E144" s="29"/>
      <c r="F144" s="29"/>
      <c r="G144" s="569"/>
    </row>
    <row r="145" spans="1:7" ht="12.95" customHeight="1" x14ac:dyDescent="0.25">
      <c r="A145" s="166"/>
      <c r="B145" s="167"/>
      <c r="C145" s="147"/>
      <c r="D145" s="148"/>
      <c r="E145" s="29"/>
      <c r="F145" s="29"/>
      <c r="G145" s="569"/>
    </row>
    <row r="146" spans="1:7" ht="12.95" customHeight="1" x14ac:dyDescent="0.25">
      <c r="A146" s="166"/>
      <c r="B146" s="167"/>
      <c r="C146" s="147"/>
      <c r="D146" s="148"/>
      <c r="E146" s="29"/>
      <c r="F146" s="29"/>
      <c r="G146" s="569"/>
    </row>
    <row r="147" spans="1:7" ht="12.95" customHeight="1" x14ac:dyDescent="0.25">
      <c r="A147" s="166"/>
      <c r="B147" s="167"/>
      <c r="C147" s="147"/>
      <c r="D147" s="148"/>
      <c r="E147" s="29"/>
      <c r="F147" s="29"/>
      <c r="G147" s="569"/>
    </row>
    <row r="148" spans="1:7" ht="12.95" customHeight="1" x14ac:dyDescent="0.25">
      <c r="A148" s="166"/>
      <c r="B148" s="167"/>
      <c r="C148" s="147"/>
      <c r="D148" s="148"/>
      <c r="E148" s="29"/>
      <c r="F148" s="29"/>
      <c r="G148" s="569"/>
    </row>
    <row r="149" spans="1:7" ht="12.95" customHeight="1" x14ac:dyDescent="0.25">
      <c r="A149" s="166"/>
      <c r="B149" s="167"/>
      <c r="C149" s="147"/>
      <c r="D149" s="148"/>
      <c r="E149" s="29"/>
      <c r="F149" s="29"/>
      <c r="G149" s="569"/>
    </row>
    <row r="150" spans="1:7" ht="12.95" customHeight="1" x14ac:dyDescent="0.25">
      <c r="A150" s="166"/>
      <c r="B150" s="167"/>
      <c r="C150" s="147"/>
      <c r="D150" s="148"/>
      <c r="E150" s="29"/>
      <c r="F150" s="29"/>
      <c r="G150" s="569"/>
    </row>
    <row r="151" spans="1:7" ht="12.95" customHeight="1" x14ac:dyDescent="0.25">
      <c r="A151" s="166"/>
      <c r="B151" s="167"/>
      <c r="C151" s="147"/>
      <c r="D151" s="148"/>
      <c r="E151" s="29"/>
      <c r="F151" s="29"/>
      <c r="G151" s="569"/>
    </row>
    <row r="152" spans="1:7" ht="12.95" customHeight="1" x14ac:dyDescent="0.25">
      <c r="A152" s="166"/>
      <c r="B152" s="167"/>
      <c r="C152" s="147"/>
      <c r="D152" s="148"/>
      <c r="E152" s="29"/>
      <c r="F152" s="29"/>
      <c r="G152" s="569"/>
    </row>
    <row r="153" spans="1:7" ht="12.95" customHeight="1" x14ac:dyDescent="0.25">
      <c r="A153" s="166"/>
      <c r="B153" s="167"/>
      <c r="C153" s="147"/>
      <c r="D153" s="148"/>
      <c r="E153" s="29"/>
      <c r="F153" s="29"/>
      <c r="G153" s="569"/>
    </row>
    <row r="154" spans="1:7" ht="12.95" customHeight="1" x14ac:dyDescent="0.25">
      <c r="A154" s="166"/>
      <c r="B154" s="167"/>
      <c r="C154" s="147"/>
      <c r="D154" s="148"/>
      <c r="E154" s="29"/>
      <c r="F154" s="29"/>
      <c r="G154" s="569"/>
    </row>
    <row r="155" spans="1:7" ht="12.95" customHeight="1" x14ac:dyDescent="0.25">
      <c r="A155" s="166"/>
      <c r="B155" s="167"/>
      <c r="C155" s="147"/>
      <c r="D155" s="148"/>
      <c r="E155" s="29"/>
      <c r="F155" s="29"/>
      <c r="G155" s="569"/>
    </row>
    <row r="156" spans="1:7" ht="12.95" customHeight="1" x14ac:dyDescent="0.25">
      <c r="A156" s="166"/>
      <c r="B156" s="167"/>
      <c r="C156" s="147"/>
      <c r="D156" s="148"/>
      <c r="E156" s="29"/>
      <c r="F156" s="29"/>
      <c r="G156" s="569"/>
    </row>
    <row r="157" spans="1:7" ht="12.95" customHeight="1" x14ac:dyDescent="0.25">
      <c r="A157" s="166"/>
      <c r="B157" s="167"/>
      <c r="C157" s="147"/>
      <c r="D157" s="148"/>
      <c r="E157" s="29"/>
      <c r="F157" s="29"/>
      <c r="G157" s="569"/>
    </row>
    <row r="158" spans="1:7" ht="16.5" customHeight="1" thickBot="1" x14ac:dyDescent="0.3">
      <c r="A158" s="166"/>
      <c r="B158" s="167"/>
      <c r="C158" s="147"/>
      <c r="D158" s="148"/>
      <c r="E158" s="15"/>
      <c r="F158" s="15"/>
      <c r="G158" s="16" t="s">
        <v>251</v>
      </c>
    </row>
    <row r="159" spans="1:7" ht="12.75" customHeight="1" x14ac:dyDescent="0.25">
      <c r="A159" s="113" t="s">
        <v>1</v>
      </c>
      <c r="B159" s="114" t="s">
        <v>2</v>
      </c>
      <c r="C159" s="115" t="s">
        <v>3</v>
      </c>
      <c r="D159" s="116"/>
      <c r="E159" s="31" t="s">
        <v>4</v>
      </c>
      <c r="F159" s="455" t="s">
        <v>320</v>
      </c>
      <c r="G159" s="562"/>
    </row>
    <row r="160" spans="1:7" ht="12.75" customHeight="1" x14ac:dyDescent="0.25">
      <c r="A160" s="117" t="s">
        <v>5</v>
      </c>
      <c r="B160" s="118" t="s">
        <v>6</v>
      </c>
      <c r="C160" s="119" t="s">
        <v>7</v>
      </c>
      <c r="D160" s="120" t="s">
        <v>8</v>
      </c>
      <c r="E160" s="32" t="s">
        <v>208</v>
      </c>
      <c r="F160" s="456" t="s">
        <v>183</v>
      </c>
      <c r="G160" s="563" t="s">
        <v>322</v>
      </c>
    </row>
    <row r="161" spans="1:8" ht="15" customHeight="1" thickBot="1" x14ac:dyDescent="0.3">
      <c r="A161" s="121" t="s">
        <v>9</v>
      </c>
      <c r="B161" s="122" t="s">
        <v>10</v>
      </c>
      <c r="C161" s="123"/>
      <c r="D161" s="124"/>
      <c r="E161" s="434" t="s">
        <v>301</v>
      </c>
      <c r="F161" s="434" t="s">
        <v>321</v>
      </c>
      <c r="G161" s="564" t="s">
        <v>192</v>
      </c>
    </row>
    <row r="162" spans="1:8" ht="14.1" customHeight="1" x14ac:dyDescent="0.25">
      <c r="A162" s="543"/>
      <c r="B162" s="544"/>
      <c r="C162" s="545" t="s">
        <v>102</v>
      </c>
      <c r="D162" s="546" t="s">
        <v>74</v>
      </c>
      <c r="E162" s="547">
        <f>SUM(E163:E170)</f>
        <v>970</v>
      </c>
      <c r="F162" s="548">
        <f>SUM(F163:F170)</f>
        <v>1820</v>
      </c>
      <c r="G162" s="549">
        <f t="shared" ref="G162:G167" si="3">F162/E162*100</f>
        <v>187.62886597938143</v>
      </c>
    </row>
    <row r="163" spans="1:8" ht="14.1" customHeight="1" x14ac:dyDescent="0.25">
      <c r="A163" s="550"/>
      <c r="B163" s="544"/>
      <c r="C163" s="551"/>
      <c r="D163" s="552" t="s">
        <v>102</v>
      </c>
      <c r="E163" s="553">
        <v>100</v>
      </c>
      <c r="F163" s="554">
        <v>100</v>
      </c>
      <c r="G163" s="531">
        <f t="shared" si="3"/>
        <v>100</v>
      </c>
    </row>
    <row r="164" spans="1:8" ht="14.1" customHeight="1" x14ac:dyDescent="0.25">
      <c r="A164" s="550"/>
      <c r="B164" s="544"/>
      <c r="C164" s="551"/>
      <c r="D164" s="552" t="s">
        <v>292</v>
      </c>
      <c r="E164" s="553">
        <v>200</v>
      </c>
      <c r="F164" s="555">
        <v>200</v>
      </c>
      <c r="G164" s="531">
        <f t="shared" si="3"/>
        <v>100</v>
      </c>
    </row>
    <row r="165" spans="1:8" ht="13.5" customHeight="1" x14ac:dyDescent="0.25">
      <c r="A165" s="550"/>
      <c r="B165" s="544"/>
      <c r="C165" s="551"/>
      <c r="D165" s="552" t="s">
        <v>298</v>
      </c>
      <c r="E165" s="553">
        <v>200</v>
      </c>
      <c r="F165" s="555">
        <v>200</v>
      </c>
      <c r="G165" s="531">
        <f t="shared" si="3"/>
        <v>100</v>
      </c>
    </row>
    <row r="166" spans="1:8" ht="14.1" customHeight="1" x14ac:dyDescent="0.25">
      <c r="A166" s="550"/>
      <c r="B166" s="544"/>
      <c r="C166" s="551"/>
      <c r="D166" s="552" t="s">
        <v>222</v>
      </c>
      <c r="E166" s="553">
        <v>200</v>
      </c>
      <c r="F166" s="555">
        <v>200</v>
      </c>
      <c r="G166" s="531">
        <f t="shared" si="3"/>
        <v>100</v>
      </c>
    </row>
    <row r="167" spans="1:8" ht="14.1" customHeight="1" x14ac:dyDescent="0.25">
      <c r="A167" s="556"/>
      <c r="B167" s="324"/>
      <c r="C167" s="341"/>
      <c r="D167" s="552" t="s">
        <v>234</v>
      </c>
      <c r="E167" s="553">
        <v>270</v>
      </c>
      <c r="F167" s="555">
        <v>270</v>
      </c>
      <c r="G167" s="531">
        <f t="shared" si="3"/>
        <v>100</v>
      </c>
    </row>
    <row r="168" spans="1:8" ht="14.1" customHeight="1" x14ac:dyDescent="0.25">
      <c r="A168" s="556"/>
      <c r="B168" s="557"/>
      <c r="C168" s="558"/>
      <c r="D168" s="559" t="s">
        <v>334</v>
      </c>
      <c r="E168" s="560">
        <v>0</v>
      </c>
      <c r="F168" s="561">
        <v>400</v>
      </c>
      <c r="G168" s="531" t="s">
        <v>270</v>
      </c>
    </row>
    <row r="169" spans="1:8" ht="14.1" customHeight="1" x14ac:dyDescent="0.25">
      <c r="A169" s="556"/>
      <c r="B169" s="557"/>
      <c r="C169" s="558"/>
      <c r="D169" s="559" t="s">
        <v>335</v>
      </c>
      <c r="E169" s="560">
        <v>0</v>
      </c>
      <c r="F169" s="561">
        <v>250</v>
      </c>
      <c r="G169" s="531" t="s">
        <v>270</v>
      </c>
    </row>
    <row r="170" spans="1:8" ht="14.1" customHeight="1" x14ac:dyDescent="0.25">
      <c r="A170" s="556"/>
      <c r="B170" s="557"/>
      <c r="C170" s="558"/>
      <c r="D170" s="559" t="s">
        <v>336</v>
      </c>
      <c r="E170" s="560">
        <v>0</v>
      </c>
      <c r="F170" s="561">
        <v>200</v>
      </c>
      <c r="G170" s="531" t="s">
        <v>270</v>
      </c>
    </row>
    <row r="171" spans="1:8" ht="14.1" customHeight="1" x14ac:dyDescent="0.25">
      <c r="A171" s="103"/>
      <c r="B171" s="340" t="s">
        <v>105</v>
      </c>
      <c r="C171" s="104" t="s">
        <v>185</v>
      </c>
      <c r="D171" s="105" t="s">
        <v>186</v>
      </c>
      <c r="E171" s="439"/>
      <c r="F171" s="465"/>
      <c r="G171" s="526"/>
    </row>
    <row r="172" spans="1:8" ht="14.1" customHeight="1" x14ac:dyDescent="0.25">
      <c r="A172" s="346"/>
      <c r="B172" s="344"/>
      <c r="C172" s="345" t="s">
        <v>187</v>
      </c>
      <c r="D172" s="345" t="s">
        <v>188</v>
      </c>
      <c r="E172" s="388">
        <v>73000</v>
      </c>
      <c r="F172" s="388">
        <v>78685</v>
      </c>
      <c r="G172" s="549">
        <f>F172/E172*100</f>
        <v>107.78767123287672</v>
      </c>
      <c r="H172" s="310"/>
    </row>
    <row r="173" spans="1:8" ht="14.1" customHeight="1" x14ac:dyDescent="0.25">
      <c r="A173" s="347"/>
      <c r="B173" s="343"/>
      <c r="C173" s="106"/>
      <c r="D173" s="106"/>
      <c r="E173" s="389"/>
      <c r="F173" s="466"/>
      <c r="G173" s="390"/>
    </row>
    <row r="174" spans="1:8" ht="14.1" customHeight="1" x14ac:dyDescent="0.25">
      <c r="A174" s="107" t="s">
        <v>197</v>
      </c>
      <c r="B174" s="595" t="s">
        <v>305</v>
      </c>
      <c r="C174" s="596"/>
      <c r="D174" s="323"/>
      <c r="E174" s="391">
        <f>SUM(E175:E177)</f>
        <v>900</v>
      </c>
      <c r="F174" s="391">
        <f>SUM(F175:F177)</f>
        <v>2200</v>
      </c>
      <c r="G174" s="480">
        <f>F174/E174*100</f>
        <v>244.44444444444446</v>
      </c>
    </row>
    <row r="175" spans="1:8" ht="14.1" customHeight="1" x14ac:dyDescent="0.25">
      <c r="A175" s="107"/>
      <c r="B175" s="324"/>
      <c r="C175" s="325" t="s">
        <v>331</v>
      </c>
      <c r="D175" s="326" t="s">
        <v>196</v>
      </c>
      <c r="E175" s="392">
        <v>0</v>
      </c>
      <c r="F175" s="467">
        <v>500</v>
      </c>
      <c r="G175" s="479" t="s">
        <v>270</v>
      </c>
    </row>
    <row r="176" spans="1:8" ht="14.1" customHeight="1" x14ac:dyDescent="0.25">
      <c r="A176" s="108"/>
      <c r="B176" s="324"/>
      <c r="C176" s="341" t="s">
        <v>332</v>
      </c>
      <c r="D176" s="342" t="s">
        <v>128</v>
      </c>
      <c r="E176" s="392">
        <v>0</v>
      </c>
      <c r="F176" s="467">
        <v>100</v>
      </c>
      <c r="G176" s="479" t="s">
        <v>270</v>
      </c>
    </row>
    <row r="177" spans="1:7" ht="14.1" customHeight="1" thickBot="1" x14ac:dyDescent="0.3">
      <c r="A177" s="108"/>
      <c r="B177" s="324"/>
      <c r="C177" s="426" t="s">
        <v>308</v>
      </c>
      <c r="D177" s="427" t="s">
        <v>74</v>
      </c>
      <c r="E177" s="428">
        <v>900</v>
      </c>
      <c r="F177" s="527">
        <v>1600</v>
      </c>
      <c r="G177" s="479">
        <f>F177/E177*100</f>
        <v>177.77777777777777</v>
      </c>
    </row>
    <row r="178" spans="1:7" ht="16.5" customHeight="1" thickBot="1" x14ac:dyDescent="0.3">
      <c r="A178" s="111" t="s">
        <v>16</v>
      </c>
      <c r="B178" s="112"/>
      <c r="C178" s="112"/>
      <c r="D178" s="112"/>
      <c r="E178" s="384">
        <f>E8+E174</f>
        <v>223456</v>
      </c>
      <c r="F178" s="384">
        <f>F8+F174</f>
        <v>462053</v>
      </c>
      <c r="G178" s="478">
        <f>F178/E178*100</f>
        <v>206.77583058857226</v>
      </c>
    </row>
    <row r="179" spans="1:7" ht="15.75" x14ac:dyDescent="0.25">
      <c r="A179" s="12"/>
      <c r="B179" s="12"/>
      <c r="C179" s="12"/>
      <c r="D179" s="12"/>
      <c r="E179" s="24"/>
      <c r="F179" s="24"/>
      <c r="G179" s="25"/>
    </row>
    <row r="180" spans="1:7" ht="15.75" x14ac:dyDescent="0.25">
      <c r="A180" s="26"/>
      <c r="B180" s="26"/>
      <c r="C180" s="26"/>
      <c r="D180" s="26"/>
      <c r="E180"/>
      <c r="F180"/>
      <c r="G180" s="16"/>
    </row>
    <row r="181" spans="1:7" ht="15.75" x14ac:dyDescent="0.25">
      <c r="A181" s="26"/>
      <c r="B181" s="26"/>
      <c r="C181" s="26"/>
      <c r="D181" s="26"/>
      <c r="E181"/>
      <c r="F181"/>
      <c r="G181" s="16"/>
    </row>
    <row r="182" spans="1:7" ht="15.75" x14ac:dyDescent="0.25">
      <c r="A182" s="26"/>
      <c r="B182" s="26"/>
      <c r="C182" s="26"/>
      <c r="D182" s="26"/>
      <c r="E182"/>
      <c r="F182"/>
      <c r="G182" s="16"/>
    </row>
    <row r="183" spans="1:7" ht="15.75" x14ac:dyDescent="0.25">
      <c r="A183" s="26"/>
      <c r="B183" s="26"/>
      <c r="C183" s="26"/>
      <c r="D183" s="26"/>
      <c r="E183"/>
      <c r="F183"/>
      <c r="G183" s="16"/>
    </row>
    <row r="184" spans="1:7" ht="15.75" x14ac:dyDescent="0.25">
      <c r="A184" s="26"/>
      <c r="B184" s="26"/>
      <c r="C184" s="26"/>
      <c r="D184" s="26"/>
      <c r="E184"/>
      <c r="F184"/>
      <c r="G184" s="16"/>
    </row>
    <row r="185" spans="1:7" ht="15.75" x14ac:dyDescent="0.25">
      <c r="A185" s="26"/>
      <c r="B185" s="26"/>
      <c r="C185" s="26"/>
      <c r="D185" s="26"/>
      <c r="E185"/>
      <c r="F185"/>
      <c r="G185" s="16"/>
    </row>
    <row r="186" spans="1:7" ht="15.75" x14ac:dyDescent="0.25">
      <c r="A186" s="26"/>
      <c r="B186" s="26"/>
      <c r="C186" s="26"/>
      <c r="D186" s="26"/>
      <c r="E186"/>
      <c r="F186"/>
      <c r="G186" s="16"/>
    </row>
    <row r="187" spans="1:7" ht="15.75" x14ac:dyDescent="0.25">
      <c r="A187" s="26"/>
      <c r="B187" s="26"/>
      <c r="C187" s="26"/>
      <c r="D187" s="26"/>
      <c r="E187"/>
      <c r="F187"/>
      <c r="G187" s="16"/>
    </row>
    <row r="188" spans="1:7" ht="15.75" x14ac:dyDescent="0.25">
      <c r="A188" s="26"/>
      <c r="B188" s="26"/>
      <c r="C188" s="26"/>
      <c r="D188" s="26"/>
      <c r="E188"/>
      <c r="F188"/>
      <c r="G188" s="16"/>
    </row>
    <row r="189" spans="1:7" ht="15.75" x14ac:dyDescent="0.25">
      <c r="A189" s="26"/>
      <c r="B189" s="26"/>
      <c r="C189" s="26"/>
      <c r="D189" s="26"/>
      <c r="E189"/>
      <c r="F189"/>
      <c r="G189" s="16"/>
    </row>
    <row r="190" spans="1:7" ht="15.75" x14ac:dyDescent="0.25">
      <c r="A190" s="26"/>
      <c r="B190" s="26"/>
      <c r="C190" s="26"/>
      <c r="D190" s="26"/>
      <c r="E190"/>
      <c r="F190"/>
      <c r="G190" s="16"/>
    </row>
    <row r="191" spans="1:7" ht="15.75" x14ac:dyDescent="0.25">
      <c r="A191" s="26"/>
      <c r="B191" s="26"/>
      <c r="C191" s="26"/>
      <c r="D191" s="26"/>
      <c r="E191"/>
      <c r="F191"/>
      <c r="G191" s="16"/>
    </row>
    <row r="192" spans="1:7" ht="15.75" x14ac:dyDescent="0.25">
      <c r="A192" s="26"/>
      <c r="B192" s="26"/>
      <c r="C192" s="26"/>
      <c r="D192" s="26"/>
      <c r="E192"/>
      <c r="F192"/>
      <c r="G192" s="16"/>
    </row>
    <row r="193" spans="1:7" ht="15.75" x14ac:dyDescent="0.25">
      <c r="A193" s="26"/>
      <c r="B193" s="26"/>
      <c r="C193" s="26"/>
      <c r="D193" s="26"/>
      <c r="E193"/>
      <c r="F193"/>
      <c r="G193" s="16"/>
    </row>
    <row r="194" spans="1:7" ht="15.75" x14ac:dyDescent="0.25">
      <c r="A194" s="26"/>
      <c r="B194" s="26"/>
      <c r="C194" s="26"/>
      <c r="D194" s="26"/>
      <c r="E194"/>
      <c r="F194"/>
      <c r="G194" s="16"/>
    </row>
    <row r="195" spans="1:7" ht="15.75" x14ac:dyDescent="0.25">
      <c r="A195" s="26"/>
      <c r="B195" s="26"/>
      <c r="C195" s="26"/>
      <c r="D195" s="26"/>
      <c r="E195"/>
      <c r="F195"/>
      <c r="G195" s="16"/>
    </row>
    <row r="196" spans="1:7" ht="15.75" x14ac:dyDescent="0.25">
      <c r="A196" s="26"/>
      <c r="B196" s="26"/>
      <c r="C196" s="26"/>
      <c r="D196" s="26"/>
      <c r="E196"/>
      <c r="F196"/>
      <c r="G196" s="16"/>
    </row>
    <row r="197" spans="1:7" ht="15.75" x14ac:dyDescent="0.25">
      <c r="A197" s="26"/>
      <c r="B197" s="26"/>
      <c r="C197" s="26"/>
      <c r="D197" s="26"/>
      <c r="E197"/>
      <c r="F197"/>
      <c r="G197" s="16"/>
    </row>
    <row r="198" spans="1:7" ht="15.75" x14ac:dyDescent="0.25">
      <c r="A198" s="26"/>
      <c r="B198" s="26"/>
      <c r="C198" s="26"/>
      <c r="D198" s="26"/>
      <c r="E198"/>
      <c r="F198"/>
      <c r="G198" s="16"/>
    </row>
    <row r="199" spans="1:7" ht="15.75" x14ac:dyDescent="0.25">
      <c r="A199" s="26"/>
      <c r="B199" s="26"/>
      <c r="C199" s="26"/>
      <c r="D199" s="26"/>
      <c r="E199"/>
      <c r="F199"/>
      <c r="G199" s="16"/>
    </row>
    <row r="200" spans="1:7" ht="15.75" x14ac:dyDescent="0.25">
      <c r="A200" s="26"/>
      <c r="B200" s="26"/>
      <c r="C200" s="26"/>
      <c r="D200" s="26"/>
      <c r="E200"/>
      <c r="F200"/>
      <c r="G200" s="16"/>
    </row>
    <row r="201" spans="1:7" ht="15.75" x14ac:dyDescent="0.25">
      <c r="A201" s="26"/>
      <c r="B201" s="26"/>
      <c r="C201" s="26"/>
      <c r="D201" s="26"/>
      <c r="E201"/>
      <c r="F201"/>
      <c r="G201" s="16"/>
    </row>
    <row r="202" spans="1:7" ht="15.75" x14ac:dyDescent="0.25">
      <c r="A202" s="26"/>
      <c r="B202" s="26"/>
      <c r="C202" s="26"/>
      <c r="D202" s="26"/>
      <c r="E202"/>
      <c r="F202"/>
      <c r="G202" s="16"/>
    </row>
    <row r="203" spans="1:7" ht="15.75" x14ac:dyDescent="0.25">
      <c r="A203" s="26"/>
      <c r="B203" s="26"/>
      <c r="C203" s="26"/>
      <c r="D203" s="26"/>
      <c r="E203"/>
      <c r="F203"/>
      <c r="G203" s="16"/>
    </row>
    <row r="204" spans="1:7" ht="15.75" x14ac:dyDescent="0.25">
      <c r="A204" s="26"/>
      <c r="B204" s="26"/>
      <c r="C204" s="26"/>
      <c r="D204" s="26"/>
      <c r="E204"/>
      <c r="F204"/>
      <c r="G204" s="16"/>
    </row>
    <row r="205" spans="1:7" ht="15.75" x14ac:dyDescent="0.25">
      <c r="A205" s="26"/>
      <c r="B205" s="26"/>
      <c r="C205" s="26"/>
      <c r="D205" s="26"/>
      <c r="E205"/>
      <c r="F205"/>
      <c r="G205" s="16"/>
    </row>
    <row r="206" spans="1:7" ht="15.75" x14ac:dyDescent="0.25">
      <c r="A206" s="26"/>
      <c r="B206" s="26"/>
      <c r="C206" s="26"/>
      <c r="D206" s="26"/>
      <c r="E206"/>
      <c r="F206"/>
      <c r="G206" s="16"/>
    </row>
    <row r="207" spans="1:7" ht="15.75" x14ac:dyDescent="0.25">
      <c r="A207" s="26"/>
      <c r="B207" s="26"/>
      <c r="C207" s="26"/>
      <c r="D207" s="26"/>
      <c r="E207"/>
      <c r="F207"/>
      <c r="G207" s="16"/>
    </row>
    <row r="208" spans="1:7" ht="15.75" x14ac:dyDescent="0.25">
      <c r="A208" s="26"/>
      <c r="B208" s="26"/>
      <c r="C208" s="26"/>
      <c r="D208" s="26"/>
      <c r="E208"/>
      <c r="F208"/>
      <c r="G208" s="16"/>
    </row>
    <row r="209" spans="1:7" ht="15.75" x14ac:dyDescent="0.25">
      <c r="A209" s="26"/>
      <c r="B209" s="26"/>
      <c r="C209" s="26"/>
      <c r="D209" s="26"/>
      <c r="E209"/>
      <c r="F209"/>
      <c r="G209" s="16"/>
    </row>
    <row r="210" spans="1:7" ht="15.75" x14ac:dyDescent="0.25">
      <c r="A210" s="26"/>
      <c r="B210" s="26"/>
      <c r="C210" s="26"/>
      <c r="D210" s="26"/>
      <c r="E210"/>
      <c r="F210"/>
      <c r="G210" s="16"/>
    </row>
    <row r="211" spans="1:7" x14ac:dyDescent="0.25">
      <c r="A211"/>
      <c r="B211"/>
      <c r="C211"/>
      <c r="D211"/>
      <c r="E211"/>
      <c r="F211"/>
      <c r="G211" s="16"/>
    </row>
    <row r="212" spans="1:7" x14ac:dyDescent="0.25">
      <c r="A212"/>
      <c r="B212"/>
      <c r="C212"/>
      <c r="D212"/>
      <c r="E212"/>
      <c r="F212"/>
      <c r="G212" s="16"/>
    </row>
    <row r="213" spans="1:7" x14ac:dyDescent="0.25">
      <c r="A213"/>
      <c r="B213"/>
      <c r="C213"/>
      <c r="D213"/>
      <c r="E213"/>
      <c r="F213"/>
      <c r="G213" s="16"/>
    </row>
    <row r="214" spans="1:7" x14ac:dyDescent="0.25">
      <c r="A214"/>
      <c r="B214"/>
      <c r="C214"/>
      <c r="D214"/>
      <c r="E214"/>
      <c r="F214"/>
      <c r="G214" s="16"/>
    </row>
    <row r="215" spans="1:7" x14ac:dyDescent="0.25">
      <c r="A215"/>
      <c r="B215"/>
      <c r="C215"/>
      <c r="D215"/>
      <c r="E215"/>
      <c r="F215"/>
      <c r="G215" s="16"/>
    </row>
    <row r="216" spans="1:7" x14ac:dyDescent="0.25">
      <c r="A216"/>
      <c r="B216"/>
      <c r="C216"/>
      <c r="D216"/>
      <c r="E216"/>
      <c r="F216"/>
      <c r="G216" s="16"/>
    </row>
    <row r="217" spans="1:7" x14ac:dyDescent="0.25">
      <c r="A217"/>
      <c r="B217"/>
      <c r="C217"/>
      <c r="D217"/>
      <c r="E217"/>
      <c r="F217"/>
      <c r="G217" s="16"/>
    </row>
    <row r="218" spans="1:7" x14ac:dyDescent="0.25">
      <c r="A218"/>
      <c r="B218"/>
      <c r="C218"/>
      <c r="D218"/>
      <c r="E218"/>
      <c r="F218"/>
      <c r="G218" s="16"/>
    </row>
    <row r="219" spans="1:7" x14ac:dyDescent="0.25">
      <c r="A219"/>
      <c r="B219"/>
      <c r="C219"/>
      <c r="D219"/>
      <c r="E219"/>
      <c r="F219"/>
      <c r="G219" s="16"/>
    </row>
    <row r="220" spans="1:7" x14ac:dyDescent="0.25">
      <c r="A220"/>
      <c r="B220"/>
      <c r="C220"/>
      <c r="D220"/>
      <c r="E220"/>
      <c r="F220"/>
      <c r="G220" s="16"/>
    </row>
    <row r="221" spans="1:7" x14ac:dyDescent="0.25">
      <c r="A221"/>
      <c r="B221"/>
      <c r="C221"/>
      <c r="D221"/>
      <c r="E221"/>
      <c r="F221"/>
      <c r="G221" s="16"/>
    </row>
    <row r="222" spans="1:7" x14ac:dyDescent="0.25">
      <c r="A222"/>
      <c r="B222"/>
      <c r="C222"/>
      <c r="D222"/>
      <c r="E222"/>
      <c r="F222"/>
      <c r="G222" s="16"/>
    </row>
    <row r="223" spans="1:7" x14ac:dyDescent="0.25">
      <c r="A223"/>
      <c r="B223"/>
      <c r="C223"/>
      <c r="D223"/>
      <c r="E223"/>
      <c r="F223"/>
      <c r="G223" s="16"/>
    </row>
    <row r="224" spans="1:7" x14ac:dyDescent="0.25">
      <c r="A224"/>
      <c r="B224"/>
      <c r="C224"/>
      <c r="D224"/>
      <c r="E224"/>
      <c r="F224"/>
      <c r="G224" s="16"/>
    </row>
    <row r="225" spans="1:7" x14ac:dyDescent="0.25">
      <c r="A225"/>
      <c r="B225"/>
      <c r="C225"/>
      <c r="D225"/>
      <c r="E225"/>
      <c r="F225"/>
      <c r="G225" s="16"/>
    </row>
    <row r="226" spans="1:7" x14ac:dyDescent="0.25">
      <c r="A226"/>
      <c r="B226"/>
      <c r="C226"/>
      <c r="D226"/>
      <c r="E226"/>
      <c r="F226"/>
      <c r="G226" s="16"/>
    </row>
    <row r="227" spans="1:7" x14ac:dyDescent="0.25">
      <c r="A227"/>
      <c r="B227"/>
      <c r="C227"/>
      <c r="D227"/>
      <c r="E227"/>
      <c r="F227"/>
      <c r="G227" s="16"/>
    </row>
    <row r="228" spans="1:7" x14ac:dyDescent="0.25">
      <c r="A228"/>
      <c r="B228"/>
      <c r="C228"/>
      <c r="D228"/>
      <c r="E228"/>
      <c r="F228"/>
      <c r="G228" s="16"/>
    </row>
    <row r="229" spans="1:7" x14ac:dyDescent="0.25">
      <c r="A229"/>
      <c r="B229"/>
      <c r="C229"/>
      <c r="D229"/>
      <c r="E229"/>
      <c r="F229"/>
      <c r="G229" s="16"/>
    </row>
    <row r="230" spans="1:7" x14ac:dyDescent="0.25">
      <c r="A230"/>
      <c r="B230"/>
      <c r="C230"/>
      <c r="D230"/>
      <c r="E230"/>
      <c r="F230"/>
      <c r="G230" s="16"/>
    </row>
    <row r="231" spans="1:7" x14ac:dyDescent="0.25">
      <c r="A231"/>
      <c r="B231"/>
      <c r="C231"/>
      <c r="D231"/>
      <c r="E231"/>
      <c r="F231"/>
      <c r="G231" s="16"/>
    </row>
    <row r="232" spans="1:7" x14ac:dyDescent="0.25">
      <c r="A232"/>
      <c r="B232"/>
      <c r="C232"/>
      <c r="D232"/>
      <c r="E232"/>
      <c r="F232"/>
      <c r="G232" s="16"/>
    </row>
    <row r="233" spans="1:7" x14ac:dyDescent="0.25">
      <c r="A233"/>
      <c r="B233"/>
      <c r="C233"/>
      <c r="D233"/>
      <c r="E233"/>
      <c r="F233"/>
      <c r="G233" s="16"/>
    </row>
    <row r="234" spans="1:7" ht="21.95" customHeight="1" x14ac:dyDescent="0.25">
      <c r="A234"/>
      <c r="B234"/>
      <c r="C234"/>
      <c r="D234"/>
      <c r="E234"/>
      <c r="F234"/>
      <c r="G234" s="16"/>
    </row>
    <row r="235" spans="1:7" ht="21.95" customHeight="1" x14ac:dyDescent="0.25">
      <c r="A235"/>
      <c r="B235"/>
      <c r="C235"/>
      <c r="D235"/>
      <c r="E235"/>
      <c r="F235"/>
      <c r="G235" s="16"/>
    </row>
    <row r="236" spans="1:7" ht="21.95" customHeight="1" x14ac:dyDescent="0.25">
      <c r="A236"/>
      <c r="B236"/>
      <c r="C236"/>
      <c r="D236"/>
      <c r="E236"/>
      <c r="F236"/>
      <c r="G236" s="16"/>
    </row>
    <row r="237" spans="1:7" ht="21.95" customHeight="1" x14ac:dyDescent="0.25">
      <c r="A237"/>
      <c r="B237"/>
      <c r="C237"/>
      <c r="D237"/>
      <c r="E237"/>
      <c r="F237"/>
      <c r="G237" s="16"/>
    </row>
    <row r="238" spans="1:7" ht="21.95" customHeight="1" x14ac:dyDescent="0.25">
      <c r="A238"/>
      <c r="B238"/>
      <c r="C238"/>
      <c r="D238"/>
      <c r="E238"/>
      <c r="F238"/>
      <c r="G238" s="16"/>
    </row>
    <row r="239" spans="1:7" ht="21.95" customHeight="1" x14ac:dyDescent="0.25">
      <c r="A239"/>
      <c r="B239"/>
      <c r="C239"/>
      <c r="D239"/>
      <c r="E239"/>
      <c r="F239"/>
      <c r="G239" s="16"/>
    </row>
    <row r="240" spans="1:7" ht="21.95" customHeight="1" x14ac:dyDescent="0.25">
      <c r="A240"/>
      <c r="B240"/>
      <c r="C240"/>
      <c r="D240"/>
      <c r="E240"/>
      <c r="F240"/>
      <c r="G240" s="16"/>
    </row>
    <row r="241" spans="1:7" ht="21.95" customHeight="1" x14ac:dyDescent="0.25">
      <c r="A241"/>
      <c r="B241"/>
      <c r="C241"/>
      <c r="D241"/>
      <c r="E241"/>
      <c r="F241"/>
      <c r="G241" s="16"/>
    </row>
    <row r="242" spans="1:7" ht="21.95" customHeight="1" x14ac:dyDescent="0.25">
      <c r="A242"/>
      <c r="B242"/>
      <c r="C242"/>
      <c r="D242"/>
      <c r="E242"/>
      <c r="F242"/>
      <c r="G242" s="16"/>
    </row>
    <row r="243" spans="1:7" ht="21.95" customHeight="1" x14ac:dyDescent="0.25">
      <c r="A243"/>
      <c r="B243"/>
      <c r="C243"/>
      <c r="D243"/>
      <c r="E243"/>
      <c r="F243"/>
      <c r="G243" s="16"/>
    </row>
    <row r="244" spans="1:7" ht="21.95" customHeight="1" x14ac:dyDescent="0.25">
      <c r="A244"/>
      <c r="B244"/>
      <c r="C244"/>
      <c r="D244"/>
      <c r="E244"/>
      <c r="F244"/>
      <c r="G244" s="16"/>
    </row>
    <row r="245" spans="1:7" ht="21.95" customHeight="1" x14ac:dyDescent="0.25">
      <c r="A245"/>
      <c r="B245"/>
      <c r="C245"/>
      <c r="D245"/>
      <c r="E245"/>
      <c r="F245"/>
      <c r="G245" s="16"/>
    </row>
    <row r="246" spans="1:7" ht="21.95" customHeight="1" x14ac:dyDescent="0.25">
      <c r="A246"/>
      <c r="B246"/>
      <c r="C246"/>
      <c r="D246"/>
      <c r="E246"/>
      <c r="F246"/>
      <c r="G246" s="16"/>
    </row>
    <row r="247" spans="1:7" ht="21.95" customHeight="1" x14ac:dyDescent="0.25">
      <c r="A247"/>
      <c r="B247"/>
      <c r="C247"/>
      <c r="D247"/>
      <c r="E247"/>
      <c r="F247"/>
      <c r="G247" s="16"/>
    </row>
    <row r="248" spans="1:7" ht="21.95" customHeight="1" x14ac:dyDescent="0.25">
      <c r="A248"/>
      <c r="B248"/>
      <c r="C248"/>
      <c r="D248"/>
      <c r="E248"/>
      <c r="F248"/>
      <c r="G248" s="16"/>
    </row>
    <row r="249" spans="1:7" ht="21.95" customHeight="1" x14ac:dyDescent="0.25">
      <c r="A249"/>
      <c r="B249"/>
      <c r="C249"/>
      <c r="D249"/>
      <c r="E249"/>
      <c r="F249"/>
      <c r="G249" s="16"/>
    </row>
    <row r="250" spans="1:7" ht="21.95" customHeight="1" x14ac:dyDescent="0.25">
      <c r="A250"/>
      <c r="B250"/>
      <c r="C250"/>
      <c r="D250"/>
      <c r="E250"/>
      <c r="F250"/>
      <c r="G250" s="16"/>
    </row>
    <row r="251" spans="1:7" ht="21.95" customHeight="1" x14ac:dyDescent="0.25">
      <c r="A251"/>
      <c r="B251"/>
      <c r="C251"/>
      <c r="D251"/>
      <c r="E251"/>
      <c r="F251"/>
      <c r="G251" s="16"/>
    </row>
    <row r="252" spans="1:7" ht="21.95" customHeight="1" x14ac:dyDescent="0.25">
      <c r="A252"/>
      <c r="B252"/>
      <c r="C252"/>
      <c r="D252"/>
      <c r="E252"/>
      <c r="F252"/>
      <c r="G252" s="16"/>
    </row>
    <row r="253" spans="1:7" ht="21.95" customHeight="1" x14ac:dyDescent="0.25">
      <c r="A253"/>
      <c r="B253"/>
      <c r="C253"/>
      <c r="D253"/>
      <c r="E253"/>
      <c r="F253"/>
      <c r="G253" s="16"/>
    </row>
    <row r="254" spans="1:7" ht="21.95" customHeight="1" x14ac:dyDescent="0.25">
      <c r="A254"/>
      <c r="B254"/>
      <c r="C254"/>
      <c r="D254"/>
      <c r="E254"/>
      <c r="F254"/>
      <c r="G254" s="16"/>
    </row>
    <row r="255" spans="1:7" ht="21.95" customHeight="1" x14ac:dyDescent="0.25">
      <c r="A255"/>
      <c r="B255"/>
      <c r="C255"/>
      <c r="D255"/>
      <c r="E255"/>
      <c r="F255"/>
      <c r="G255" s="16"/>
    </row>
    <row r="256" spans="1:7" ht="21.95" customHeight="1" x14ac:dyDescent="0.25">
      <c r="A256"/>
      <c r="B256"/>
      <c r="C256"/>
      <c r="D256"/>
      <c r="E256"/>
      <c r="F256"/>
      <c r="G256" s="16"/>
    </row>
    <row r="257" spans="1:7" ht="21.95" customHeight="1" x14ac:dyDescent="0.25">
      <c r="A257"/>
      <c r="B257"/>
      <c r="C257"/>
      <c r="D257"/>
      <c r="E257"/>
      <c r="F257"/>
      <c r="G257" s="16"/>
    </row>
    <row r="258" spans="1:7" ht="21.95" customHeight="1" x14ac:dyDescent="0.25">
      <c r="A258"/>
      <c r="B258"/>
      <c r="C258"/>
      <c r="D258"/>
      <c r="E258"/>
      <c r="F258"/>
      <c r="G258" s="16"/>
    </row>
    <row r="259" spans="1:7" ht="21.95" customHeight="1" x14ac:dyDescent="0.25">
      <c r="A259"/>
      <c r="B259"/>
      <c r="C259"/>
      <c r="D259"/>
      <c r="E259"/>
      <c r="F259"/>
      <c r="G259" s="16"/>
    </row>
    <row r="260" spans="1:7" ht="21.95" customHeight="1" x14ac:dyDescent="0.25">
      <c r="A260"/>
      <c r="B260"/>
      <c r="C260"/>
      <c r="D260"/>
      <c r="E260"/>
      <c r="F260"/>
      <c r="G260" s="16"/>
    </row>
    <row r="261" spans="1:7" ht="27" customHeight="1" x14ac:dyDescent="0.25">
      <c r="A261"/>
      <c r="B261"/>
      <c r="C261"/>
      <c r="D261"/>
      <c r="E261"/>
      <c r="F261"/>
      <c r="G261" s="16"/>
    </row>
    <row r="262" spans="1:7" ht="15" customHeight="1" x14ac:dyDescent="0.25">
      <c r="A262"/>
      <c r="B262"/>
      <c r="C262"/>
      <c r="D262"/>
      <c r="E262"/>
      <c r="F262"/>
      <c r="G262" s="16"/>
    </row>
    <row r="263" spans="1:7" ht="15" customHeight="1" x14ac:dyDescent="0.25"/>
    <row r="264" spans="1:7" ht="15" customHeight="1" x14ac:dyDescent="0.25"/>
  </sheetData>
  <mergeCells count="1">
    <mergeCell ref="B174:C174"/>
  </mergeCells>
  <pageMargins left="0.19685039370078741" right="0.19685039370078741" top="0.19685039370078741" bottom="0.19685039370078741" header="0" footer="0"/>
  <pageSetup paperSize="9" scale="77" orientation="landscape" r:id="rId1"/>
  <rowBreaks count="3" manualBreakCount="3">
    <brk id="52" max="6" man="1"/>
    <brk id="104" max="6" man="1"/>
    <brk id="15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I78"/>
  <sheetViews>
    <sheetView zoomScaleNormal="100" workbookViewId="0">
      <selection activeCell="F11" activeCellId="1" sqref="F8 F11"/>
    </sheetView>
  </sheetViews>
  <sheetFormatPr defaultRowHeight="15" x14ac:dyDescent="0.25"/>
  <cols>
    <col min="1" max="2" width="12.7109375" customWidth="1"/>
    <col min="3" max="3" width="44.140625" customWidth="1"/>
    <col min="4" max="4" width="51.28515625" customWidth="1"/>
    <col min="5" max="7" width="14.7109375" customWidth="1"/>
  </cols>
  <sheetData>
    <row r="2" spans="1:8" ht="18" x14ac:dyDescent="0.25">
      <c r="A2" s="1" t="s">
        <v>106</v>
      </c>
      <c r="C2" s="2"/>
      <c r="D2" s="1"/>
      <c r="H2" s="13"/>
    </row>
    <row r="3" spans="1:8" ht="15.75" thickBot="1" x14ac:dyDescent="0.3">
      <c r="G3" s="16" t="s">
        <v>252</v>
      </c>
    </row>
    <row r="4" spans="1:8" ht="15" customHeight="1" x14ac:dyDescent="0.25">
      <c r="A4" s="195" t="s">
        <v>1</v>
      </c>
      <c r="B4" s="196" t="s">
        <v>2</v>
      </c>
      <c r="C4" s="197" t="s">
        <v>3</v>
      </c>
      <c r="D4" s="196"/>
      <c r="E4" s="31" t="s">
        <v>4</v>
      </c>
      <c r="F4" s="455" t="s">
        <v>320</v>
      </c>
      <c r="G4" s="34"/>
    </row>
    <row r="5" spans="1:8" ht="15" customHeight="1" x14ac:dyDescent="0.25">
      <c r="A5" s="198" t="s">
        <v>5</v>
      </c>
      <c r="B5" s="199" t="s">
        <v>6</v>
      </c>
      <c r="C5" s="200" t="s">
        <v>7</v>
      </c>
      <c r="D5" s="201" t="s">
        <v>8</v>
      </c>
      <c r="E5" s="32" t="s">
        <v>208</v>
      </c>
      <c r="F5" s="456" t="s">
        <v>183</v>
      </c>
      <c r="G5" s="35" t="s">
        <v>322</v>
      </c>
    </row>
    <row r="6" spans="1:8" ht="15" customHeight="1" thickBot="1" x14ac:dyDescent="0.3">
      <c r="A6" s="202" t="s">
        <v>9</v>
      </c>
      <c r="B6" s="203" t="s">
        <v>10</v>
      </c>
      <c r="C6" s="204"/>
      <c r="D6" s="205"/>
      <c r="E6" s="434" t="s">
        <v>301</v>
      </c>
      <c r="F6" s="434" t="s">
        <v>321</v>
      </c>
      <c r="G6" s="36" t="s">
        <v>192</v>
      </c>
    </row>
    <row r="7" spans="1:8" ht="15.75" x14ac:dyDescent="0.25">
      <c r="A7" s="206" t="s">
        <v>11</v>
      </c>
      <c r="B7" s="207"/>
      <c r="C7" s="208"/>
      <c r="D7" s="209"/>
      <c r="E7" s="440"/>
      <c r="F7" s="468"/>
      <c r="G7" s="308"/>
    </row>
    <row r="8" spans="1:8" x14ac:dyDescent="0.25">
      <c r="A8" s="57" t="s">
        <v>180</v>
      </c>
      <c r="B8" s="597" t="s">
        <v>283</v>
      </c>
      <c r="C8" s="598"/>
      <c r="D8" s="210"/>
      <c r="E8" s="375">
        <f>E9</f>
        <v>200</v>
      </c>
      <c r="F8" s="375">
        <f>F9</f>
        <v>200</v>
      </c>
      <c r="G8" s="393">
        <f>F8/E8*100</f>
        <v>100</v>
      </c>
    </row>
    <row r="9" spans="1:8" x14ac:dyDescent="0.25">
      <c r="A9" s="58"/>
      <c r="B9" s="211"/>
      <c r="C9" s="55" t="s">
        <v>304</v>
      </c>
      <c r="D9" s="511" t="s">
        <v>107</v>
      </c>
      <c r="E9" s="512">
        <v>200</v>
      </c>
      <c r="F9" s="512">
        <v>200</v>
      </c>
      <c r="G9" s="513">
        <f t="shared" ref="G9:G21" si="0">F9/E9*100</f>
        <v>100</v>
      </c>
    </row>
    <row r="10" spans="1:8" x14ac:dyDescent="0.25">
      <c r="A10" s="59"/>
      <c r="B10" s="423"/>
      <c r="C10" s="424"/>
      <c r="D10" s="514"/>
      <c r="E10" s="394"/>
      <c r="F10" s="512"/>
      <c r="G10" s="393"/>
    </row>
    <row r="11" spans="1:8" x14ac:dyDescent="0.25">
      <c r="A11" s="57" t="s">
        <v>231</v>
      </c>
      <c r="B11" s="597" t="s">
        <v>281</v>
      </c>
      <c r="C11" s="598"/>
      <c r="D11" s="515"/>
      <c r="E11" s="516">
        <f>SUM(E12:E20)</f>
        <v>112043</v>
      </c>
      <c r="F11" s="379">
        <f>SUM(F12:F20)</f>
        <v>121076</v>
      </c>
      <c r="G11" s="393">
        <f t="shared" si="0"/>
        <v>108.06208330730168</v>
      </c>
    </row>
    <row r="12" spans="1:8" x14ac:dyDescent="0.25">
      <c r="A12" s="57"/>
      <c r="B12" s="212" t="s">
        <v>303</v>
      </c>
      <c r="C12" s="433" t="s">
        <v>23</v>
      </c>
      <c r="D12" s="515" t="s">
        <v>108</v>
      </c>
      <c r="E12" s="394">
        <v>350</v>
      </c>
      <c r="F12" s="512">
        <v>400</v>
      </c>
      <c r="G12" s="513">
        <f t="shared" si="0"/>
        <v>114.28571428571428</v>
      </c>
    </row>
    <row r="13" spans="1:8" x14ac:dyDescent="0.25">
      <c r="A13" s="57"/>
      <c r="B13" s="212">
        <v>504</v>
      </c>
      <c r="C13" s="39" t="s">
        <v>214</v>
      </c>
      <c r="D13" s="515" t="s">
        <v>108</v>
      </c>
      <c r="E13" s="394">
        <v>300</v>
      </c>
      <c r="F13" s="512">
        <v>250</v>
      </c>
      <c r="G13" s="513">
        <f t="shared" si="0"/>
        <v>83.333333333333343</v>
      </c>
    </row>
    <row r="14" spans="1:8" x14ac:dyDescent="0.25">
      <c r="A14" s="213"/>
      <c r="B14" s="212" t="s">
        <v>216</v>
      </c>
      <c r="C14" s="39" t="s">
        <v>215</v>
      </c>
      <c r="D14" s="517" t="s">
        <v>108</v>
      </c>
      <c r="E14" s="394">
        <v>200</v>
      </c>
      <c r="F14" s="512">
        <v>200</v>
      </c>
      <c r="G14" s="513">
        <f t="shared" si="0"/>
        <v>100</v>
      </c>
    </row>
    <row r="15" spans="1:8" x14ac:dyDescent="0.25">
      <c r="A15" s="213"/>
      <c r="B15" s="212"/>
      <c r="C15" s="39" t="s">
        <v>109</v>
      </c>
      <c r="D15" s="512" t="s">
        <v>110</v>
      </c>
      <c r="E15" s="518">
        <v>450</v>
      </c>
      <c r="F15" s="377">
        <v>450</v>
      </c>
      <c r="G15" s="513">
        <f t="shared" si="0"/>
        <v>100</v>
      </c>
    </row>
    <row r="16" spans="1:8" x14ac:dyDescent="0.25">
      <c r="A16" s="213"/>
      <c r="B16" s="212"/>
      <c r="C16" s="214" t="s">
        <v>224</v>
      </c>
      <c r="D16" s="394" t="s">
        <v>113</v>
      </c>
      <c r="E16" s="518">
        <v>8</v>
      </c>
      <c r="F16" s="377">
        <v>8</v>
      </c>
      <c r="G16" s="513">
        <f t="shared" si="0"/>
        <v>100</v>
      </c>
    </row>
    <row r="17" spans="1:9" ht="26.25" x14ac:dyDescent="0.25">
      <c r="A17" s="213"/>
      <c r="B17" s="216" t="s">
        <v>116</v>
      </c>
      <c r="C17" s="217" t="s">
        <v>226</v>
      </c>
      <c r="D17" s="519" t="s">
        <v>217</v>
      </c>
      <c r="E17" s="518">
        <v>73500</v>
      </c>
      <c r="F17" s="377">
        <v>78090</v>
      </c>
      <c r="G17" s="513">
        <f t="shared" si="0"/>
        <v>106.24489795918367</v>
      </c>
      <c r="H17" s="19"/>
      <c r="I17" s="18"/>
    </row>
    <row r="18" spans="1:9" x14ac:dyDescent="0.25">
      <c r="A18" s="213"/>
      <c r="B18" s="215">
        <v>501</v>
      </c>
      <c r="C18" s="39" t="s">
        <v>115</v>
      </c>
      <c r="D18" s="394" t="s">
        <v>114</v>
      </c>
      <c r="E18" s="518">
        <v>37035</v>
      </c>
      <c r="F18" s="377">
        <v>39977</v>
      </c>
      <c r="G18" s="513">
        <f t="shared" si="0"/>
        <v>107.9438369110301</v>
      </c>
      <c r="H18" s="19"/>
      <c r="I18" s="18"/>
    </row>
    <row r="19" spans="1:9" x14ac:dyDescent="0.25">
      <c r="A19" s="213"/>
      <c r="B19" s="215"/>
      <c r="C19" s="219" t="s">
        <v>237</v>
      </c>
      <c r="D19" s="520" t="s">
        <v>117</v>
      </c>
      <c r="E19" s="518">
        <v>200</v>
      </c>
      <c r="F19" s="410">
        <v>200</v>
      </c>
      <c r="G19" s="521">
        <f t="shared" ref="G19" si="1">F19/E19*100</f>
        <v>100</v>
      </c>
      <c r="H19" s="19"/>
      <c r="I19" s="18"/>
    </row>
    <row r="20" spans="1:9" ht="27.75" customHeight="1" thickBot="1" x14ac:dyDescent="0.3">
      <c r="A20" s="213"/>
      <c r="B20" s="218"/>
      <c r="C20" s="219" t="s">
        <v>333</v>
      </c>
      <c r="D20" s="525" t="s">
        <v>217</v>
      </c>
      <c r="E20" s="518">
        <v>0</v>
      </c>
      <c r="F20" s="410">
        <v>1501</v>
      </c>
      <c r="G20" s="521" t="s">
        <v>270</v>
      </c>
    </row>
    <row r="21" spans="1:9" ht="16.5" thickBot="1" x14ac:dyDescent="0.3">
      <c r="A21" s="599" t="s">
        <v>16</v>
      </c>
      <c r="B21" s="600"/>
      <c r="C21" s="601"/>
      <c r="D21" s="220"/>
      <c r="E21" s="395">
        <f>E11+E8</f>
        <v>112243</v>
      </c>
      <c r="F21" s="395">
        <f>F11+F8</f>
        <v>121276</v>
      </c>
      <c r="G21" s="478">
        <f t="shared" si="0"/>
        <v>108.04771789777536</v>
      </c>
    </row>
    <row r="22" spans="1:9" x14ac:dyDescent="0.25">
      <c r="E22" s="441"/>
      <c r="F22" s="441"/>
      <c r="G22" s="25"/>
    </row>
    <row r="73" ht="15" customHeight="1" x14ac:dyDescent="0.25"/>
    <row r="74" ht="15" customHeight="1" x14ac:dyDescent="0.25"/>
    <row r="76" ht="15" customHeight="1" x14ac:dyDescent="0.25"/>
    <row r="77" ht="15" customHeight="1" x14ac:dyDescent="0.25"/>
    <row r="78" ht="15" customHeight="1" x14ac:dyDescent="0.25"/>
  </sheetData>
  <mergeCells count="3">
    <mergeCell ref="B8:C8"/>
    <mergeCell ref="B11:C11"/>
    <mergeCell ref="A21:C21"/>
  </mergeCells>
  <pageMargins left="0.31496062992125984" right="0" top="0.39370078740157483" bottom="0.19685039370078741" header="0" footer="0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4"/>
  <sheetViews>
    <sheetView zoomScaleNormal="100" workbookViewId="0">
      <selection activeCell="F23" sqref="F23"/>
    </sheetView>
  </sheetViews>
  <sheetFormatPr defaultRowHeight="15" x14ac:dyDescent="0.25"/>
  <cols>
    <col min="1" max="2" width="12.7109375" customWidth="1"/>
    <col min="3" max="3" width="55" customWidth="1"/>
    <col min="4" max="4" width="46.42578125" customWidth="1"/>
    <col min="5" max="7" width="14.7109375" customWidth="1"/>
  </cols>
  <sheetData>
    <row r="1" spans="1:9" ht="18" x14ac:dyDescent="0.25">
      <c r="A1" s="4" t="s">
        <v>118</v>
      </c>
      <c r="B1" s="3"/>
      <c r="C1" s="5"/>
      <c r="D1" s="3"/>
    </row>
    <row r="2" spans="1:9" ht="16.5" thickBot="1" x14ac:dyDescent="0.3">
      <c r="A2" s="3"/>
      <c r="B2" s="4"/>
      <c r="C2" s="4"/>
      <c r="D2" s="3"/>
      <c r="G2" s="16" t="s">
        <v>253</v>
      </c>
    </row>
    <row r="3" spans="1:9" x14ac:dyDescent="0.25">
      <c r="A3" s="113" t="s">
        <v>1</v>
      </c>
      <c r="B3" s="115" t="s">
        <v>2</v>
      </c>
      <c r="C3" s="114" t="s">
        <v>3</v>
      </c>
      <c r="D3" s="116"/>
      <c r="E3" s="31" t="s">
        <v>4</v>
      </c>
      <c r="F3" s="455" t="s">
        <v>320</v>
      </c>
      <c r="G3" s="34"/>
    </row>
    <row r="4" spans="1:9" x14ac:dyDescent="0.25">
      <c r="A4" s="117" t="s">
        <v>5</v>
      </c>
      <c r="B4" s="119" t="s">
        <v>6</v>
      </c>
      <c r="C4" s="118" t="s">
        <v>7</v>
      </c>
      <c r="D4" s="120" t="s">
        <v>8</v>
      </c>
      <c r="E4" s="32" t="s">
        <v>208</v>
      </c>
      <c r="F4" s="456" t="s">
        <v>183</v>
      </c>
      <c r="G4" s="35" t="s">
        <v>322</v>
      </c>
    </row>
    <row r="5" spans="1:9" ht="15.75" thickBot="1" x14ac:dyDescent="0.3">
      <c r="A5" s="221" t="s">
        <v>9</v>
      </c>
      <c r="B5" s="123" t="s">
        <v>10</v>
      </c>
      <c r="C5" s="130"/>
      <c r="D5" s="124"/>
      <c r="E5" s="434" t="s">
        <v>301</v>
      </c>
      <c r="F5" s="434" t="s">
        <v>321</v>
      </c>
      <c r="G5" s="36" t="s">
        <v>192</v>
      </c>
    </row>
    <row r="6" spans="1:9" ht="15.75" x14ac:dyDescent="0.25">
      <c r="A6" s="222" t="s">
        <v>11</v>
      </c>
      <c r="B6" s="223"/>
      <c r="C6" s="223"/>
      <c r="D6" s="223"/>
      <c r="E6" s="442"/>
      <c r="F6" s="469"/>
      <c r="G6" s="308"/>
    </row>
    <row r="7" spans="1:9" x14ac:dyDescent="0.25">
      <c r="A7" s="108" t="s">
        <v>119</v>
      </c>
      <c r="B7" s="224" t="s">
        <v>305</v>
      </c>
      <c r="C7" s="224"/>
      <c r="D7" s="225"/>
      <c r="E7" s="396">
        <f>SUM(E8:E26)</f>
        <v>29826</v>
      </c>
      <c r="F7" s="396">
        <f>SUM(F8:F26)</f>
        <v>36350</v>
      </c>
      <c r="G7" s="376">
        <f>F7/E7*100</f>
        <v>121.87353315898881</v>
      </c>
    </row>
    <row r="8" spans="1:9" x14ac:dyDescent="0.25">
      <c r="A8" s="108"/>
      <c r="B8" s="226">
        <v>611</v>
      </c>
      <c r="C8" s="155" t="s">
        <v>120</v>
      </c>
      <c r="D8" s="79" t="s">
        <v>121</v>
      </c>
      <c r="E8" s="386">
        <v>600</v>
      </c>
      <c r="F8" s="386">
        <v>600</v>
      </c>
      <c r="G8" s="378">
        <f>F8/E8*100</f>
        <v>100</v>
      </c>
    </row>
    <row r="9" spans="1:9" x14ac:dyDescent="0.25">
      <c r="A9" s="108"/>
      <c r="B9" s="226">
        <v>619</v>
      </c>
      <c r="C9" s="155" t="s">
        <v>259</v>
      </c>
      <c r="D9" s="79" t="s">
        <v>121</v>
      </c>
      <c r="E9" s="386">
        <v>700</v>
      </c>
      <c r="F9" s="386">
        <v>700</v>
      </c>
      <c r="G9" s="378">
        <f t="shared" ref="G9:G26" si="0">F9/E9*100</f>
        <v>100</v>
      </c>
    </row>
    <row r="10" spans="1:9" x14ac:dyDescent="0.25">
      <c r="A10" s="108"/>
      <c r="B10" s="81" t="s">
        <v>122</v>
      </c>
      <c r="C10" s="155" t="s">
        <v>207</v>
      </c>
      <c r="D10" s="227" t="s">
        <v>123</v>
      </c>
      <c r="E10" s="386">
        <v>900</v>
      </c>
      <c r="F10" s="386">
        <v>900</v>
      </c>
      <c r="G10" s="378">
        <f t="shared" si="0"/>
        <v>100</v>
      </c>
    </row>
    <row r="11" spans="1:9" x14ac:dyDescent="0.25">
      <c r="A11" s="108"/>
      <c r="B11" s="81" t="s">
        <v>306</v>
      </c>
      <c r="C11" s="155" t="s">
        <v>307</v>
      </c>
      <c r="D11" s="227" t="s">
        <v>123</v>
      </c>
      <c r="E11" s="386">
        <v>100</v>
      </c>
      <c r="F11" s="386">
        <v>100</v>
      </c>
      <c r="G11" s="378">
        <f t="shared" si="0"/>
        <v>100</v>
      </c>
    </row>
    <row r="12" spans="1:9" x14ac:dyDescent="0.25">
      <c r="A12" s="80"/>
      <c r="B12" s="81" t="s">
        <v>124</v>
      </c>
      <c r="C12" s="155" t="s">
        <v>125</v>
      </c>
      <c r="D12" s="227" t="s">
        <v>126</v>
      </c>
      <c r="E12" s="386">
        <v>4200</v>
      </c>
      <c r="F12" s="464">
        <v>4200</v>
      </c>
      <c r="G12" s="378">
        <f t="shared" si="0"/>
        <v>100</v>
      </c>
      <c r="I12" s="321"/>
    </row>
    <row r="13" spans="1:9" ht="15" customHeight="1" x14ac:dyDescent="0.25">
      <c r="A13" s="80"/>
      <c r="B13" s="81" t="s">
        <v>287</v>
      </c>
      <c r="C13" s="79" t="s">
        <v>127</v>
      </c>
      <c r="D13" s="155" t="s">
        <v>128</v>
      </c>
      <c r="E13" s="386">
        <v>250</v>
      </c>
      <c r="F13" s="386">
        <v>250</v>
      </c>
      <c r="G13" s="378">
        <f t="shared" si="0"/>
        <v>100</v>
      </c>
    </row>
    <row r="14" spans="1:9" ht="15" customHeight="1" x14ac:dyDescent="0.25">
      <c r="A14" s="80"/>
      <c r="B14" s="81"/>
      <c r="C14" s="79" t="s">
        <v>293</v>
      </c>
      <c r="D14" s="155" t="s">
        <v>294</v>
      </c>
      <c r="E14" s="386">
        <v>100</v>
      </c>
      <c r="F14" s="386">
        <v>100</v>
      </c>
      <c r="G14" s="378">
        <f t="shared" si="0"/>
        <v>100</v>
      </c>
    </row>
    <row r="15" spans="1:9" x14ac:dyDescent="0.25">
      <c r="A15" s="80"/>
      <c r="B15" s="413"/>
      <c r="C15" s="79" t="s">
        <v>129</v>
      </c>
      <c r="D15" s="79" t="s">
        <v>130</v>
      </c>
      <c r="E15" s="386">
        <v>450</v>
      </c>
      <c r="F15" s="386">
        <v>450</v>
      </c>
      <c r="G15" s="378">
        <f t="shared" si="0"/>
        <v>100</v>
      </c>
    </row>
    <row r="16" spans="1:9" x14ac:dyDescent="0.25">
      <c r="A16" s="80"/>
      <c r="B16" s="413"/>
      <c r="C16" s="155" t="s">
        <v>131</v>
      </c>
      <c r="D16" s="79" t="s">
        <v>132</v>
      </c>
      <c r="E16" s="386">
        <v>450</v>
      </c>
      <c r="F16" s="386">
        <v>450</v>
      </c>
      <c r="G16" s="378">
        <f t="shared" si="0"/>
        <v>100</v>
      </c>
    </row>
    <row r="17" spans="1:8" x14ac:dyDescent="0.25">
      <c r="A17" s="108"/>
      <c r="B17" s="414"/>
      <c r="C17" s="155" t="s">
        <v>133</v>
      </c>
      <c r="D17" s="155" t="s">
        <v>134</v>
      </c>
      <c r="E17" s="386">
        <v>700</v>
      </c>
      <c r="F17" s="386">
        <v>700</v>
      </c>
      <c r="G17" s="378">
        <f t="shared" si="0"/>
        <v>100</v>
      </c>
    </row>
    <row r="18" spans="1:8" x14ac:dyDescent="0.25">
      <c r="A18" s="108"/>
      <c r="B18" s="413" t="s">
        <v>329</v>
      </c>
      <c r="C18" s="493" t="s">
        <v>274</v>
      </c>
      <c r="D18" s="493" t="s">
        <v>135</v>
      </c>
      <c r="E18" s="386">
        <v>1050</v>
      </c>
      <c r="F18" s="494">
        <v>1050</v>
      </c>
      <c r="G18" s="378">
        <f t="shared" si="0"/>
        <v>100</v>
      </c>
    </row>
    <row r="19" spans="1:8" x14ac:dyDescent="0.25">
      <c r="A19" s="80"/>
      <c r="B19" s="415"/>
      <c r="C19" s="155" t="s">
        <v>260</v>
      </c>
      <c r="D19" s="155" t="s">
        <v>135</v>
      </c>
      <c r="E19" s="386">
        <v>4376</v>
      </c>
      <c r="F19" s="386">
        <v>5300</v>
      </c>
      <c r="G19" s="378">
        <f t="shared" si="0"/>
        <v>121.11517367458866</v>
      </c>
      <c r="H19" s="339"/>
    </row>
    <row r="20" spans="1:8" x14ac:dyDescent="0.25">
      <c r="A20" s="80"/>
      <c r="B20" s="413" t="s">
        <v>273</v>
      </c>
      <c r="C20" s="155" t="s">
        <v>265</v>
      </c>
      <c r="D20" s="155" t="s">
        <v>135</v>
      </c>
      <c r="E20" s="386">
        <v>2500</v>
      </c>
      <c r="F20" s="386">
        <v>2500</v>
      </c>
      <c r="G20" s="378">
        <f t="shared" si="0"/>
        <v>100</v>
      </c>
    </row>
    <row r="21" spans="1:8" s="13" customFormat="1" x14ac:dyDescent="0.25">
      <c r="A21" s="80"/>
      <c r="B21" s="416" t="s">
        <v>288</v>
      </c>
      <c r="C21" s="155" t="s">
        <v>330</v>
      </c>
      <c r="D21" s="155" t="s">
        <v>135</v>
      </c>
      <c r="E21" s="386">
        <v>150</v>
      </c>
      <c r="F21" s="386">
        <v>150</v>
      </c>
      <c r="G21" s="378">
        <f t="shared" si="0"/>
        <v>100</v>
      </c>
    </row>
    <row r="22" spans="1:8" s="13" customFormat="1" x14ac:dyDescent="0.25">
      <c r="A22" s="80"/>
      <c r="B22" s="416" t="s">
        <v>289</v>
      </c>
      <c r="C22" s="155" t="s">
        <v>290</v>
      </c>
      <c r="D22" s="155" t="s">
        <v>135</v>
      </c>
      <c r="E22" s="386">
        <v>600</v>
      </c>
      <c r="F22" s="464">
        <v>1000</v>
      </c>
      <c r="G22" s="378">
        <f t="shared" si="0"/>
        <v>166.66666666666669</v>
      </c>
    </row>
    <row r="23" spans="1:8" x14ac:dyDescent="0.25">
      <c r="A23" s="228"/>
      <c r="B23" s="81" t="s">
        <v>195</v>
      </c>
      <c r="C23" s="155" t="s">
        <v>199</v>
      </c>
      <c r="D23" s="155" t="s">
        <v>128</v>
      </c>
      <c r="E23" s="386">
        <v>9000</v>
      </c>
      <c r="F23" s="464">
        <v>13900</v>
      </c>
      <c r="G23" s="378">
        <f t="shared" si="0"/>
        <v>154.44444444444446</v>
      </c>
    </row>
    <row r="24" spans="1:8" ht="27.75" customHeight="1" x14ac:dyDescent="0.25">
      <c r="A24" s="228"/>
      <c r="B24" s="81"/>
      <c r="C24" s="425" t="s">
        <v>299</v>
      </c>
      <c r="D24" s="229" t="s">
        <v>220</v>
      </c>
      <c r="E24" s="454">
        <v>400</v>
      </c>
      <c r="F24" s="454">
        <v>400</v>
      </c>
      <c r="G24" s="378">
        <f t="shared" si="0"/>
        <v>100</v>
      </c>
      <c r="H24" s="13"/>
    </row>
    <row r="25" spans="1:8" ht="15" customHeight="1" x14ac:dyDescent="0.25">
      <c r="A25" s="228"/>
      <c r="B25" s="81" t="s">
        <v>276</v>
      </c>
      <c r="C25" s="155" t="s">
        <v>277</v>
      </c>
      <c r="D25" s="155" t="s">
        <v>135</v>
      </c>
      <c r="E25" s="386">
        <v>900</v>
      </c>
      <c r="F25" s="464">
        <v>1200</v>
      </c>
      <c r="G25" s="378">
        <f t="shared" si="0"/>
        <v>133.33333333333331</v>
      </c>
      <c r="H25" s="13"/>
    </row>
    <row r="26" spans="1:8" x14ac:dyDescent="0.25">
      <c r="A26" s="80"/>
      <c r="B26" s="81" t="s">
        <v>275</v>
      </c>
      <c r="C26" s="155" t="s">
        <v>261</v>
      </c>
      <c r="D26" s="79" t="s">
        <v>132</v>
      </c>
      <c r="E26" s="386">
        <v>2400</v>
      </c>
      <c r="F26" s="386">
        <v>2400</v>
      </c>
      <c r="G26" s="378">
        <f t="shared" si="0"/>
        <v>100</v>
      </c>
      <c r="H26" s="13"/>
    </row>
    <row r="27" spans="1:8" s="13" customFormat="1" x14ac:dyDescent="0.25">
      <c r="A27" s="80"/>
      <c r="B27" s="81"/>
      <c r="C27" s="155"/>
      <c r="D27" s="79"/>
      <c r="E27" s="386"/>
      <c r="F27" s="464"/>
      <c r="G27" s="378"/>
    </row>
    <row r="28" spans="1:8" x14ac:dyDescent="0.25">
      <c r="A28" s="108" t="s">
        <v>136</v>
      </c>
      <c r="B28" s="224" t="s">
        <v>179</v>
      </c>
      <c r="C28" s="230"/>
      <c r="D28" s="230"/>
      <c r="E28" s="375">
        <f>SUM(E29:E32)</f>
        <v>1105</v>
      </c>
      <c r="F28" s="375">
        <f>SUM(F29:F32)</f>
        <v>1105</v>
      </c>
      <c r="G28" s="376">
        <f>F28/E28*100</f>
        <v>100</v>
      </c>
    </row>
    <row r="29" spans="1:8" ht="15" customHeight="1" x14ac:dyDescent="0.25">
      <c r="A29" s="606"/>
      <c r="B29" s="614"/>
      <c r="C29" s="610" t="s">
        <v>205</v>
      </c>
      <c r="D29" s="612" t="s">
        <v>138</v>
      </c>
      <c r="E29" s="604">
        <v>105</v>
      </c>
      <c r="F29" s="604">
        <v>105</v>
      </c>
      <c r="G29" s="602">
        <f>F30/E29*100</f>
        <v>0</v>
      </c>
    </row>
    <row r="30" spans="1:8" x14ac:dyDescent="0.25">
      <c r="A30" s="607"/>
      <c r="B30" s="615"/>
      <c r="C30" s="611"/>
      <c r="D30" s="613"/>
      <c r="E30" s="605"/>
      <c r="F30" s="605"/>
      <c r="G30" s="603"/>
    </row>
    <row r="31" spans="1:8" x14ac:dyDescent="0.25">
      <c r="A31" s="80"/>
      <c r="B31" s="81" t="s">
        <v>139</v>
      </c>
      <c r="C31" s="155" t="s">
        <v>206</v>
      </c>
      <c r="D31" s="155" t="s">
        <v>138</v>
      </c>
      <c r="E31" s="386">
        <v>800</v>
      </c>
      <c r="F31" s="386">
        <v>800</v>
      </c>
      <c r="G31" s="378">
        <f>F31/E31*100</f>
        <v>100</v>
      </c>
    </row>
    <row r="32" spans="1:8" ht="15.75" thickBot="1" x14ac:dyDescent="0.3">
      <c r="A32" s="93"/>
      <c r="B32" s="82"/>
      <c r="C32" s="52" t="s">
        <v>140</v>
      </c>
      <c r="D32" s="83" t="s">
        <v>132</v>
      </c>
      <c r="E32" s="387">
        <v>200</v>
      </c>
      <c r="F32" s="387">
        <v>200</v>
      </c>
      <c r="G32" s="383">
        <f>F32/E32*100</f>
        <v>100</v>
      </c>
    </row>
    <row r="33" spans="1:8" ht="16.5" thickBot="1" x14ac:dyDescent="0.3">
      <c r="A33" s="608" t="s">
        <v>16</v>
      </c>
      <c r="B33" s="609"/>
      <c r="C33" s="609"/>
      <c r="D33" s="86"/>
      <c r="E33" s="384">
        <f>E7+E28</f>
        <v>30931</v>
      </c>
      <c r="F33" s="384">
        <f>F7+F28</f>
        <v>37455</v>
      </c>
      <c r="G33" s="385">
        <f>F33/E33*100</f>
        <v>121.09210824092334</v>
      </c>
      <c r="H33" s="21"/>
    </row>
    <row r="34" spans="1:8" x14ac:dyDescent="0.25">
      <c r="A34" s="11"/>
      <c r="B34" s="11"/>
      <c r="C34" s="11"/>
      <c r="D34" s="11"/>
      <c r="E34" s="443"/>
      <c r="F34" s="443"/>
      <c r="G34" s="24"/>
      <c r="H34" s="18"/>
    </row>
  </sheetData>
  <mergeCells count="8">
    <mergeCell ref="G29:G30"/>
    <mergeCell ref="E29:E30"/>
    <mergeCell ref="A29:A30"/>
    <mergeCell ref="A33:C33"/>
    <mergeCell ref="C29:C30"/>
    <mergeCell ref="D29:D30"/>
    <mergeCell ref="B29:B30"/>
    <mergeCell ref="F29:F30"/>
  </mergeCells>
  <printOptions horizontalCentered="1"/>
  <pageMargins left="0.51181102362204722" right="0" top="0.19685039370078741" bottom="0.19685039370078741" header="0" footer="0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24"/>
  <sheetViews>
    <sheetView workbookViewId="0">
      <selection activeCell="F18" activeCellId="3" sqref="F9 F13 F16 F18"/>
    </sheetView>
  </sheetViews>
  <sheetFormatPr defaultRowHeight="15" x14ac:dyDescent="0.25"/>
  <cols>
    <col min="1" max="1" width="11.42578125" customWidth="1"/>
    <col min="2" max="2" width="12.7109375" customWidth="1"/>
    <col min="3" max="3" width="46" customWidth="1"/>
    <col min="4" max="4" width="44.85546875" customWidth="1"/>
    <col min="5" max="6" width="13.28515625" customWidth="1"/>
    <col min="7" max="7" width="14.7109375" customWidth="1"/>
  </cols>
  <sheetData>
    <row r="2" spans="1:8" ht="15.75" x14ac:dyDescent="0.25">
      <c r="A2" s="1" t="s">
        <v>141</v>
      </c>
    </row>
    <row r="3" spans="1:8" ht="15.75" thickBot="1" x14ac:dyDescent="0.3">
      <c r="G3" s="16" t="s">
        <v>254</v>
      </c>
      <c r="H3" s="13"/>
    </row>
    <row r="4" spans="1:8" ht="14.1" customHeight="1" x14ac:dyDescent="0.25">
      <c r="A4" s="231" t="s">
        <v>1</v>
      </c>
      <c r="B4" s="196" t="s">
        <v>2</v>
      </c>
      <c r="C4" s="197" t="s">
        <v>3</v>
      </c>
      <c r="D4" s="232"/>
      <c r="E4" s="31" t="s">
        <v>4</v>
      </c>
      <c r="F4" s="455" t="s">
        <v>320</v>
      </c>
      <c r="G4" s="34"/>
    </row>
    <row r="5" spans="1:8" ht="14.1" customHeight="1" x14ac:dyDescent="0.25">
      <c r="A5" s="233" t="s">
        <v>5</v>
      </c>
      <c r="B5" s="199" t="s">
        <v>6</v>
      </c>
      <c r="C5" s="200" t="s">
        <v>7</v>
      </c>
      <c r="D5" s="201" t="s">
        <v>8</v>
      </c>
      <c r="E5" s="32" t="s">
        <v>208</v>
      </c>
      <c r="F5" s="456" t="s">
        <v>183</v>
      </c>
      <c r="G5" s="35" t="s">
        <v>322</v>
      </c>
    </row>
    <row r="6" spans="1:8" ht="14.1" customHeight="1" thickBot="1" x14ac:dyDescent="0.3">
      <c r="A6" s="234" t="s">
        <v>9</v>
      </c>
      <c r="B6" s="203" t="s">
        <v>10</v>
      </c>
      <c r="C6" s="204"/>
      <c r="D6" s="205"/>
      <c r="E6" s="434" t="s">
        <v>301</v>
      </c>
      <c r="F6" s="456" t="s">
        <v>321</v>
      </c>
      <c r="G6" s="35" t="s">
        <v>192</v>
      </c>
    </row>
    <row r="7" spans="1:8" ht="15.75" x14ac:dyDescent="0.25">
      <c r="A7" s="235" t="s">
        <v>11</v>
      </c>
      <c r="B7" s="236"/>
      <c r="C7" s="237"/>
      <c r="D7" s="238"/>
      <c r="E7" s="444"/>
      <c r="F7" s="470"/>
      <c r="G7" s="306"/>
    </row>
    <row r="8" spans="1:8" ht="15" customHeight="1" x14ac:dyDescent="0.25">
      <c r="A8" s="239" t="s">
        <v>239</v>
      </c>
      <c r="B8" s="616" t="s">
        <v>238</v>
      </c>
      <c r="C8" s="617"/>
      <c r="D8" s="240"/>
      <c r="E8" s="445">
        <f>E9+E18+E13+E16</f>
        <v>2875</v>
      </c>
      <c r="F8" s="445">
        <f>F9+F18+F13+F16</f>
        <v>3030</v>
      </c>
      <c r="G8" s="307">
        <f>F8/E8*100</f>
        <v>105.39130434782609</v>
      </c>
    </row>
    <row r="9" spans="1:8" ht="15" customHeight="1" x14ac:dyDescent="0.25">
      <c r="A9" s="241"/>
      <c r="B9" s="242"/>
      <c r="C9" s="243"/>
      <c r="D9" s="244" t="s">
        <v>142</v>
      </c>
      <c r="E9" s="388">
        <f>SUM(E10:E10)</f>
        <v>1310</v>
      </c>
      <c r="F9" s="388">
        <f>SUM(F10:F10)</f>
        <v>1510</v>
      </c>
      <c r="G9" s="307">
        <f t="shared" ref="G9:G20" si="0">F9/E9*100</f>
        <v>115.26717557251909</v>
      </c>
    </row>
    <row r="10" spans="1:8" ht="15" customHeight="1" x14ac:dyDescent="0.25">
      <c r="A10" s="241"/>
      <c r="B10" s="242"/>
      <c r="C10" s="319" t="s">
        <v>302</v>
      </c>
      <c r="D10" s="327"/>
      <c r="E10" s="446">
        <v>1310</v>
      </c>
      <c r="F10" s="503">
        <v>1510</v>
      </c>
      <c r="G10" s="305">
        <f t="shared" si="0"/>
        <v>115.26717557251909</v>
      </c>
    </row>
    <row r="11" spans="1:8" ht="15" customHeight="1" x14ac:dyDescent="0.25">
      <c r="A11" s="241"/>
      <c r="B11" s="242"/>
      <c r="C11" s="319"/>
      <c r="D11" s="422"/>
      <c r="E11" s="446"/>
      <c r="F11" s="503"/>
      <c r="G11" s="307"/>
    </row>
    <row r="12" spans="1:8" ht="15" customHeight="1" x14ac:dyDescent="0.25">
      <c r="A12" s="241"/>
      <c r="B12" s="242"/>
      <c r="C12" s="319"/>
      <c r="D12" s="245"/>
      <c r="E12" s="446"/>
      <c r="F12" s="503"/>
      <c r="G12" s="307"/>
    </row>
    <row r="13" spans="1:8" ht="15" customHeight="1" x14ac:dyDescent="0.25">
      <c r="A13" s="241"/>
      <c r="B13" s="242"/>
      <c r="C13" s="319" t="s">
        <v>268</v>
      </c>
      <c r="D13" s="244" t="s">
        <v>278</v>
      </c>
      <c r="E13" s="388">
        <f>SUM(E14)</f>
        <v>1320</v>
      </c>
      <c r="F13" s="388">
        <f>SUM(F14)</f>
        <v>1320</v>
      </c>
      <c r="G13" s="307">
        <f t="shared" si="0"/>
        <v>100</v>
      </c>
    </row>
    <row r="14" spans="1:8" ht="15" customHeight="1" x14ac:dyDescent="0.25">
      <c r="A14" s="241"/>
      <c r="B14" s="242"/>
      <c r="C14" s="319"/>
      <c r="D14" s="245"/>
      <c r="E14" s="446">
        <v>1320</v>
      </c>
      <c r="F14" s="503">
        <v>1320</v>
      </c>
      <c r="G14" s="305">
        <f t="shared" si="0"/>
        <v>100</v>
      </c>
    </row>
    <row r="15" spans="1:8" ht="15" customHeight="1" x14ac:dyDescent="0.25">
      <c r="A15" s="241"/>
      <c r="B15" s="242"/>
      <c r="C15" s="319"/>
      <c r="D15" s="329"/>
      <c r="E15" s="446"/>
      <c r="F15" s="503"/>
      <c r="G15" s="307"/>
    </row>
    <row r="16" spans="1:8" ht="15" customHeight="1" x14ac:dyDescent="0.25">
      <c r="A16" s="241"/>
      <c r="B16" s="242"/>
      <c r="C16" s="327" t="s">
        <v>280</v>
      </c>
      <c r="D16" s="328" t="s">
        <v>279</v>
      </c>
      <c r="E16" s="388">
        <v>200</v>
      </c>
      <c r="F16" s="504">
        <v>200</v>
      </c>
      <c r="G16" s="307">
        <f t="shared" si="0"/>
        <v>100</v>
      </c>
    </row>
    <row r="17" spans="1:8" ht="15" customHeight="1" x14ac:dyDescent="0.25">
      <c r="A17" s="241"/>
      <c r="B17" s="242"/>
      <c r="C17" s="319"/>
      <c r="D17" s="245"/>
      <c r="E17" s="446"/>
      <c r="F17" s="503"/>
      <c r="G17" s="307"/>
    </row>
    <row r="18" spans="1:8" ht="15" customHeight="1" x14ac:dyDescent="0.25">
      <c r="A18" s="241"/>
      <c r="B18" s="242"/>
      <c r="C18" s="319"/>
      <c r="D18" s="244" t="s">
        <v>143</v>
      </c>
      <c r="E18" s="388">
        <f>SUM(E19)</f>
        <v>45</v>
      </c>
      <c r="F18" s="388">
        <f>SUM(F19)</f>
        <v>0</v>
      </c>
      <c r="G18" s="307">
        <f t="shared" si="0"/>
        <v>0</v>
      </c>
    </row>
    <row r="19" spans="1:8" ht="15" customHeight="1" thickBot="1" x14ac:dyDescent="0.3">
      <c r="A19" s="241"/>
      <c r="B19" s="242"/>
      <c r="C19" s="319" t="s">
        <v>266</v>
      </c>
      <c r="D19" s="244" t="s">
        <v>267</v>
      </c>
      <c r="E19" s="446">
        <v>45</v>
      </c>
      <c r="F19" s="503">
        <v>0</v>
      </c>
      <c r="G19" s="481">
        <f t="shared" si="0"/>
        <v>0</v>
      </c>
    </row>
    <row r="20" spans="1:8" ht="16.5" thickBot="1" x14ac:dyDescent="0.3">
      <c r="A20" s="618" t="s">
        <v>16</v>
      </c>
      <c r="B20" s="619"/>
      <c r="C20" s="620"/>
      <c r="D20" s="320"/>
      <c r="E20" s="395">
        <f>E8</f>
        <v>2875</v>
      </c>
      <c r="F20" s="395">
        <f>F8</f>
        <v>3030</v>
      </c>
      <c r="G20" s="579">
        <f t="shared" si="0"/>
        <v>105.39130434782609</v>
      </c>
      <c r="H20" s="21"/>
    </row>
    <row r="21" spans="1:8" ht="27.75" customHeight="1" x14ac:dyDescent="0.25">
      <c r="A21" s="11"/>
      <c r="B21" s="11"/>
      <c r="C21" s="11"/>
      <c r="D21" s="11"/>
      <c r="E21" s="443"/>
      <c r="F21" s="443"/>
      <c r="G21" s="24"/>
      <c r="H21" s="18"/>
    </row>
    <row r="22" spans="1:8" ht="12.95" customHeight="1" x14ac:dyDescent="0.25"/>
    <row r="23" spans="1:8" ht="12.95" customHeight="1" x14ac:dyDescent="0.25"/>
    <row r="24" spans="1:8" ht="12.95" customHeight="1" x14ac:dyDescent="0.25"/>
  </sheetData>
  <mergeCells count="2">
    <mergeCell ref="B8:C8"/>
    <mergeCell ref="A20:C20"/>
  </mergeCells>
  <printOptions horizontalCentered="1"/>
  <pageMargins left="0.51181102362204722" right="0" top="0.19685039370078741" bottom="0" header="0" footer="0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4"/>
  <sheetViews>
    <sheetView workbookViewId="0">
      <selection activeCell="F13" activeCellId="1" sqref="F7 F13"/>
    </sheetView>
  </sheetViews>
  <sheetFormatPr defaultRowHeight="15" x14ac:dyDescent="0.25"/>
  <cols>
    <col min="1" max="2" width="12.7109375" customWidth="1"/>
    <col min="3" max="3" width="40.7109375" customWidth="1"/>
    <col min="4" max="4" width="41" customWidth="1"/>
    <col min="5" max="7" width="14.7109375" customWidth="1"/>
    <col min="13" max="13" width="18" style="418" customWidth="1"/>
  </cols>
  <sheetData>
    <row r="1" spans="1:8" ht="15.75" x14ac:dyDescent="0.25">
      <c r="A1" s="621" t="s">
        <v>144</v>
      </c>
      <c r="B1" s="621"/>
      <c r="C1" s="621"/>
      <c r="D1" s="621"/>
      <c r="H1" s="13"/>
    </row>
    <row r="2" spans="1:8" ht="16.5" thickBot="1" x14ac:dyDescent="0.3">
      <c r="A2" s="8"/>
      <c r="B2" s="8"/>
      <c r="C2" s="8"/>
      <c r="D2" s="8"/>
      <c r="G2" s="16" t="s">
        <v>255</v>
      </c>
    </row>
    <row r="3" spans="1:8" x14ac:dyDescent="0.25">
      <c r="A3" s="63" t="s">
        <v>1</v>
      </c>
      <c r="B3" s="31" t="s">
        <v>2</v>
      </c>
      <c r="C3" s="64" t="s">
        <v>3</v>
      </c>
      <c r="D3" s="42"/>
      <c r="E3" s="31" t="s">
        <v>4</v>
      </c>
      <c r="F3" s="455" t="s">
        <v>320</v>
      </c>
      <c r="G3" s="34"/>
    </row>
    <row r="4" spans="1:8" x14ac:dyDescent="0.25">
      <c r="A4" s="65" t="s">
        <v>5</v>
      </c>
      <c r="B4" s="32" t="s">
        <v>6</v>
      </c>
      <c r="C4" s="66" t="s">
        <v>7</v>
      </c>
      <c r="D4" s="45" t="s">
        <v>8</v>
      </c>
      <c r="E4" s="32" t="s">
        <v>208</v>
      </c>
      <c r="F4" s="456" t="s">
        <v>183</v>
      </c>
      <c r="G4" s="35" t="s">
        <v>322</v>
      </c>
    </row>
    <row r="5" spans="1:8" ht="15.75" thickBot="1" x14ac:dyDescent="0.3">
      <c r="A5" s="67" t="s">
        <v>9</v>
      </c>
      <c r="B5" s="33" t="s">
        <v>10</v>
      </c>
      <c r="C5" s="68"/>
      <c r="D5" s="69"/>
      <c r="E5" s="434" t="s">
        <v>301</v>
      </c>
      <c r="F5" s="456" t="s">
        <v>321</v>
      </c>
      <c r="G5" s="35" t="s">
        <v>192</v>
      </c>
    </row>
    <row r="6" spans="1:8" ht="15.75" x14ac:dyDescent="0.25">
      <c r="A6" s="246" t="s">
        <v>11</v>
      </c>
      <c r="B6" s="247"/>
      <c r="C6" s="248"/>
      <c r="D6" s="249"/>
      <c r="E6" s="447"/>
      <c r="F6" s="471"/>
      <c r="G6" s="306"/>
    </row>
    <row r="7" spans="1:8" x14ac:dyDescent="0.25">
      <c r="A7" s="250" t="s">
        <v>145</v>
      </c>
      <c r="B7" s="251" t="s">
        <v>182</v>
      </c>
      <c r="C7" s="106"/>
      <c r="D7" s="252"/>
      <c r="E7" s="397">
        <f>SUM(E8:E11)</f>
        <v>9215</v>
      </c>
      <c r="F7" s="397">
        <f>SUM(F8:F11)</f>
        <v>9950</v>
      </c>
      <c r="G7" s="398">
        <f>F7/E7*100</f>
        <v>107.97612588171459</v>
      </c>
      <c r="H7" s="13"/>
    </row>
    <row r="8" spans="1:8" x14ac:dyDescent="0.25">
      <c r="A8" s="253"/>
      <c r="B8" s="315"/>
      <c r="C8" s="316" t="s">
        <v>23</v>
      </c>
      <c r="D8" s="254" t="s">
        <v>146</v>
      </c>
      <c r="E8" s="399">
        <v>5675</v>
      </c>
      <c r="F8" s="472">
        <v>6440</v>
      </c>
      <c r="G8" s="400">
        <f t="shared" ref="G8:G15" si="0">F8/E8*100</f>
        <v>113.48017621145374</v>
      </c>
      <c r="H8" s="13"/>
    </row>
    <row r="9" spans="1:8" ht="27.75" customHeight="1" x14ac:dyDescent="0.25">
      <c r="A9" s="255"/>
      <c r="B9" s="317"/>
      <c r="C9" s="318" t="s">
        <v>272</v>
      </c>
      <c r="D9" s="254" t="s">
        <v>146</v>
      </c>
      <c r="E9" s="401">
        <v>3340</v>
      </c>
      <c r="F9" s="505">
        <v>3340</v>
      </c>
      <c r="G9" s="400">
        <f t="shared" si="0"/>
        <v>100</v>
      </c>
      <c r="H9" s="13"/>
    </row>
    <row r="10" spans="1:8" ht="27.75" customHeight="1" x14ac:dyDescent="0.25">
      <c r="A10" s="255"/>
      <c r="B10" s="317"/>
      <c r="C10" s="318" t="s">
        <v>291</v>
      </c>
      <c r="D10" s="254" t="s">
        <v>146</v>
      </c>
      <c r="E10" s="401">
        <v>20</v>
      </c>
      <c r="F10" s="505">
        <v>20</v>
      </c>
      <c r="G10" s="400">
        <f t="shared" si="0"/>
        <v>100</v>
      </c>
      <c r="H10" s="13"/>
    </row>
    <row r="11" spans="1:8" ht="42.75" customHeight="1" x14ac:dyDescent="0.25">
      <c r="A11" s="255"/>
      <c r="B11" s="317"/>
      <c r="C11" s="318" t="s">
        <v>300</v>
      </c>
      <c r="D11" s="254" t="s">
        <v>146</v>
      </c>
      <c r="E11" s="401">
        <v>180</v>
      </c>
      <c r="F11" s="505">
        <v>150</v>
      </c>
      <c r="G11" s="400">
        <f t="shared" si="0"/>
        <v>83.333333333333343</v>
      </c>
      <c r="H11" s="13"/>
    </row>
    <row r="12" spans="1:8" x14ac:dyDescent="0.25">
      <c r="A12" s="255"/>
      <c r="B12" s="330"/>
      <c r="C12" s="318"/>
      <c r="D12" s="254"/>
      <c r="E12" s="402"/>
      <c r="F12" s="506"/>
      <c r="G12" s="398"/>
      <c r="H12" s="336"/>
    </row>
    <row r="13" spans="1:8" x14ac:dyDescent="0.25">
      <c r="A13" s="256" t="s">
        <v>282</v>
      </c>
      <c r="B13" s="622" t="s">
        <v>281</v>
      </c>
      <c r="C13" s="623"/>
      <c r="D13" s="110"/>
      <c r="E13" s="403">
        <f>SUM(E14)</f>
        <v>650</v>
      </c>
      <c r="F13" s="403">
        <f>SUM(F14)</f>
        <v>850</v>
      </c>
      <c r="G13" s="398">
        <f t="shared" si="0"/>
        <v>130.76923076923077</v>
      </c>
      <c r="H13" s="13"/>
    </row>
    <row r="14" spans="1:8" ht="15.75" thickBot="1" x14ac:dyDescent="0.3">
      <c r="A14" s="257"/>
      <c r="B14" s="258"/>
      <c r="C14" s="259" t="s">
        <v>147</v>
      </c>
      <c r="D14" s="260" t="s">
        <v>148</v>
      </c>
      <c r="E14" s="404">
        <v>650</v>
      </c>
      <c r="F14" s="472">
        <v>850</v>
      </c>
      <c r="G14" s="405">
        <f t="shared" si="0"/>
        <v>130.76923076923077</v>
      </c>
      <c r="H14" s="13"/>
    </row>
    <row r="15" spans="1:8" ht="16.5" thickBot="1" x14ac:dyDescent="0.3">
      <c r="A15" s="589" t="s">
        <v>16</v>
      </c>
      <c r="B15" s="590"/>
      <c r="C15" s="591"/>
      <c r="D15" s="86"/>
      <c r="E15" s="406">
        <f>E13+E7</f>
        <v>9865</v>
      </c>
      <c r="F15" s="406">
        <f>F13+F7</f>
        <v>10800</v>
      </c>
      <c r="G15" s="482">
        <f t="shared" si="0"/>
        <v>109.47795235681703</v>
      </c>
      <c r="H15" s="13"/>
    </row>
    <row r="16" spans="1:8" ht="15.75" x14ac:dyDescent="0.25">
      <c r="A16" s="12"/>
      <c r="B16" s="12"/>
      <c r="C16" s="12"/>
      <c r="D16" s="12"/>
      <c r="E16" s="443"/>
      <c r="F16" s="443"/>
      <c r="G16" s="374"/>
    </row>
    <row r="17" spans="1:13" s="14" customFormat="1" ht="12.75" x14ac:dyDescent="0.2">
      <c r="A17" s="11"/>
      <c r="B17" s="15"/>
      <c r="C17" s="15"/>
      <c r="D17" s="15"/>
      <c r="M17" s="419"/>
    </row>
    <row r="28" spans="1:13" ht="19.5" customHeight="1" x14ac:dyDescent="0.25"/>
    <row r="29" spans="1:13" ht="15.75" customHeight="1" x14ac:dyDescent="0.25"/>
    <row r="30" spans="1:13" ht="15" customHeight="1" x14ac:dyDescent="0.25"/>
    <row r="31" spans="1:13" ht="18" customHeight="1" x14ac:dyDescent="0.25"/>
    <row r="32" spans="1:13" ht="15.75" customHeight="1" x14ac:dyDescent="0.25"/>
    <row r="33" ht="15.75" customHeight="1" x14ac:dyDescent="0.25"/>
    <row r="34" ht="15" customHeight="1" x14ac:dyDescent="0.25"/>
  </sheetData>
  <mergeCells count="3">
    <mergeCell ref="A1:D1"/>
    <mergeCell ref="B13:C13"/>
    <mergeCell ref="A15:C15"/>
  </mergeCells>
  <printOptions horizontalCentered="1"/>
  <pageMargins left="0.25" right="0.25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70"/>
  <sheetViews>
    <sheetView topLeftCell="A36" zoomScaleNormal="100" workbookViewId="0">
      <selection activeCell="J66" sqref="J66"/>
    </sheetView>
  </sheetViews>
  <sheetFormatPr defaultRowHeight="15" x14ac:dyDescent="0.25"/>
  <cols>
    <col min="2" max="2" width="9.85546875" customWidth="1"/>
    <col min="3" max="3" width="48.7109375" customWidth="1"/>
    <col min="4" max="4" width="50.5703125" customWidth="1"/>
    <col min="5" max="6" width="14.7109375" customWidth="1"/>
    <col min="7" max="7" width="14.7109375" style="13" customWidth="1"/>
    <col min="8" max="13" width="9.140625" style="13"/>
  </cols>
  <sheetData>
    <row r="2" spans="1:10" ht="14.25" customHeight="1" thickBot="1" x14ac:dyDescent="0.3">
      <c r="A2" s="624" t="s">
        <v>149</v>
      </c>
      <c r="B2" s="624"/>
      <c r="C2" s="624"/>
      <c r="D2" s="624"/>
      <c r="G2" s="334" t="s">
        <v>256</v>
      </c>
    </row>
    <row r="3" spans="1:10" ht="15" customHeight="1" x14ac:dyDescent="0.25">
      <c r="A3" s="231" t="s">
        <v>1</v>
      </c>
      <c r="B3" s="196" t="s">
        <v>2</v>
      </c>
      <c r="C3" s="197" t="s">
        <v>3</v>
      </c>
      <c r="D3" s="261"/>
      <c r="E3" s="31" t="s">
        <v>4</v>
      </c>
      <c r="F3" s="455" t="s">
        <v>320</v>
      </c>
      <c r="G3" s="34"/>
    </row>
    <row r="4" spans="1:10" ht="15" customHeight="1" x14ac:dyDescent="0.25">
      <c r="A4" s="233" t="s">
        <v>5</v>
      </c>
      <c r="B4" s="199" t="s">
        <v>6</v>
      </c>
      <c r="C4" s="200" t="s">
        <v>7</v>
      </c>
      <c r="D4" s="201" t="s">
        <v>8</v>
      </c>
      <c r="E4" s="32" t="s">
        <v>208</v>
      </c>
      <c r="F4" s="456" t="s">
        <v>183</v>
      </c>
      <c r="G4" s="35" t="s">
        <v>322</v>
      </c>
    </row>
    <row r="5" spans="1:10" ht="15" customHeight="1" thickBot="1" x14ac:dyDescent="0.3">
      <c r="A5" s="234" t="s">
        <v>9</v>
      </c>
      <c r="B5" s="203" t="s">
        <v>10</v>
      </c>
      <c r="C5" s="204"/>
      <c r="D5" s="262"/>
      <c r="E5" s="434" t="s">
        <v>301</v>
      </c>
      <c r="F5" s="456" t="s">
        <v>321</v>
      </c>
      <c r="G5" s="35" t="s">
        <v>192</v>
      </c>
    </row>
    <row r="6" spans="1:10" ht="18.75" customHeight="1" x14ac:dyDescent="0.25">
      <c r="A6" s="263" t="s">
        <v>11</v>
      </c>
      <c r="B6" s="264"/>
      <c r="C6" s="265"/>
      <c r="D6" s="266"/>
      <c r="E6" s="448"/>
      <c r="F6" s="574"/>
      <c r="G6" s="306"/>
    </row>
    <row r="7" spans="1:10" ht="15" customHeight="1" x14ac:dyDescent="0.25">
      <c r="A7" s="267" t="s">
        <v>150</v>
      </c>
      <c r="B7" s="625" t="s">
        <v>151</v>
      </c>
      <c r="C7" s="626"/>
      <c r="D7" s="268"/>
      <c r="E7" s="379">
        <f>E8+E28</f>
        <v>312308</v>
      </c>
      <c r="F7" s="379">
        <f>F8+F28</f>
        <v>344518</v>
      </c>
      <c r="G7" s="376">
        <f>F7/E7*100</f>
        <v>110.31353663690973</v>
      </c>
    </row>
    <row r="8" spans="1:10" ht="15" customHeight="1" x14ac:dyDescent="0.25">
      <c r="A8" s="267"/>
      <c r="B8" s="109"/>
      <c r="C8" s="269"/>
      <c r="D8" s="268" t="s">
        <v>152</v>
      </c>
      <c r="E8" s="379">
        <f>SUM(E9:E26)</f>
        <v>281944</v>
      </c>
      <c r="F8" s="379">
        <f>SUM(F9:F26)</f>
        <v>311859</v>
      </c>
      <c r="G8" s="376">
        <f t="shared" ref="G8:G40" si="0">F8/E8*100</f>
        <v>110.61026303095652</v>
      </c>
      <c r="I8" s="310"/>
      <c r="J8" s="322"/>
    </row>
    <row r="9" spans="1:10" ht="15" customHeight="1" x14ac:dyDescent="0.25">
      <c r="A9" s="270"/>
      <c r="B9" s="271"/>
      <c r="C9" s="272"/>
      <c r="D9" s="273" t="s">
        <v>153</v>
      </c>
      <c r="E9" s="377">
        <v>192823</v>
      </c>
      <c r="F9" s="457">
        <v>213500</v>
      </c>
      <c r="G9" s="378">
        <f t="shared" si="0"/>
        <v>110.72330582969873</v>
      </c>
      <c r="J9" s="310"/>
    </row>
    <row r="10" spans="1:10" ht="15" customHeight="1" x14ac:dyDescent="0.25">
      <c r="A10" s="270"/>
      <c r="B10" s="271"/>
      <c r="C10" s="272"/>
      <c r="D10" s="273" t="s">
        <v>295</v>
      </c>
      <c r="E10" s="377">
        <v>10</v>
      </c>
      <c r="F10" s="457">
        <v>10</v>
      </c>
      <c r="G10" s="378">
        <f t="shared" si="0"/>
        <v>100</v>
      </c>
      <c r="J10" s="310"/>
    </row>
    <row r="11" spans="1:10" x14ac:dyDescent="0.25">
      <c r="A11" s="270"/>
      <c r="B11" s="271"/>
      <c r="C11" s="272"/>
      <c r="D11" s="273" t="s">
        <v>154</v>
      </c>
      <c r="E11" s="377">
        <v>10000</v>
      </c>
      <c r="F11" s="457">
        <v>10700</v>
      </c>
      <c r="G11" s="378">
        <f t="shared" si="0"/>
        <v>107</v>
      </c>
      <c r="J11" s="310"/>
    </row>
    <row r="12" spans="1:10" ht="15" customHeight="1" x14ac:dyDescent="0.25">
      <c r="A12" s="270"/>
      <c r="B12" s="271"/>
      <c r="C12" s="272"/>
      <c r="D12" s="273" t="s">
        <v>157</v>
      </c>
      <c r="E12" s="377">
        <v>600</v>
      </c>
      <c r="F12" s="457">
        <v>600</v>
      </c>
      <c r="G12" s="378">
        <f t="shared" si="0"/>
        <v>100</v>
      </c>
      <c r="J12" s="310"/>
    </row>
    <row r="13" spans="1:10" ht="15" customHeight="1" x14ac:dyDescent="0.25">
      <c r="A13" s="270"/>
      <c r="B13" s="271"/>
      <c r="C13" s="272"/>
      <c r="D13" s="273" t="s">
        <v>158</v>
      </c>
      <c r="E13" s="377">
        <v>47820</v>
      </c>
      <c r="F13" s="457">
        <v>53375</v>
      </c>
      <c r="G13" s="378">
        <f t="shared" si="0"/>
        <v>111.61647846089502</v>
      </c>
      <c r="J13" s="310"/>
    </row>
    <row r="14" spans="1:10" ht="15" customHeight="1" x14ac:dyDescent="0.25">
      <c r="A14" s="270"/>
      <c r="B14" s="271"/>
      <c r="C14" s="272"/>
      <c r="D14" s="273" t="s">
        <v>159</v>
      </c>
      <c r="E14" s="377">
        <v>17740</v>
      </c>
      <c r="F14" s="457">
        <v>19215</v>
      </c>
      <c r="G14" s="378">
        <f t="shared" si="0"/>
        <v>108.31454340473505</v>
      </c>
      <c r="J14" s="310"/>
    </row>
    <row r="15" spans="1:10" ht="15" customHeight="1" x14ac:dyDescent="0.25">
      <c r="A15" s="270"/>
      <c r="B15" s="271"/>
      <c r="C15" s="272"/>
      <c r="D15" s="273" t="s">
        <v>160</v>
      </c>
      <c r="E15" s="377">
        <v>900</v>
      </c>
      <c r="F15" s="457">
        <v>1000</v>
      </c>
      <c r="G15" s="378">
        <f t="shared" si="0"/>
        <v>111.11111111111111</v>
      </c>
      <c r="J15" s="310"/>
    </row>
    <row r="16" spans="1:10" ht="15" customHeight="1" x14ac:dyDescent="0.25">
      <c r="A16" s="270"/>
      <c r="B16" s="271"/>
      <c r="C16" s="272"/>
      <c r="D16" s="273" t="s">
        <v>296</v>
      </c>
      <c r="E16" s="377">
        <v>10</v>
      </c>
      <c r="F16" s="457">
        <v>10</v>
      </c>
      <c r="G16" s="378">
        <f t="shared" si="0"/>
        <v>100</v>
      </c>
      <c r="J16" s="310"/>
    </row>
    <row r="17" spans="1:10" ht="15" customHeight="1" x14ac:dyDescent="0.25">
      <c r="A17" s="270"/>
      <c r="B17" s="271"/>
      <c r="C17" s="272"/>
      <c r="D17" s="420" t="s">
        <v>111</v>
      </c>
      <c r="E17" s="377">
        <v>70</v>
      </c>
      <c r="F17" s="457">
        <v>70</v>
      </c>
      <c r="G17" s="378">
        <f t="shared" si="0"/>
        <v>100</v>
      </c>
      <c r="J17" s="310"/>
    </row>
    <row r="18" spans="1:10" ht="15" customHeight="1" x14ac:dyDescent="0.25">
      <c r="A18" s="270"/>
      <c r="B18" s="271"/>
      <c r="C18" s="272"/>
      <c r="D18" s="420" t="s">
        <v>112</v>
      </c>
      <c r="E18" s="377">
        <v>1413</v>
      </c>
      <c r="F18" s="457">
        <v>2500</v>
      </c>
      <c r="G18" s="378">
        <f t="shared" si="0"/>
        <v>176.92852087756546</v>
      </c>
      <c r="J18" s="310"/>
    </row>
    <row r="19" spans="1:10" ht="15" customHeight="1" x14ac:dyDescent="0.25">
      <c r="A19" s="288"/>
      <c r="B19" s="417"/>
      <c r="C19" s="275"/>
      <c r="D19" s="420" t="s">
        <v>103</v>
      </c>
      <c r="E19" s="377">
        <v>40</v>
      </c>
      <c r="F19" s="457">
        <v>40</v>
      </c>
      <c r="G19" s="378">
        <f t="shared" si="0"/>
        <v>100</v>
      </c>
      <c r="J19" s="310"/>
    </row>
    <row r="20" spans="1:10" ht="15" customHeight="1" x14ac:dyDescent="0.25">
      <c r="A20" s="288"/>
      <c r="B20" s="417"/>
      <c r="C20" s="272" t="s">
        <v>155</v>
      </c>
      <c r="D20" s="273" t="s">
        <v>218</v>
      </c>
      <c r="E20" s="377">
        <v>50</v>
      </c>
      <c r="F20" s="459">
        <v>170</v>
      </c>
      <c r="G20" s="378">
        <f t="shared" ref="G20" si="1">F20/E20*100</f>
        <v>340</v>
      </c>
      <c r="J20" s="310"/>
    </row>
    <row r="21" spans="1:10" ht="15" customHeight="1" x14ac:dyDescent="0.25">
      <c r="A21" s="288"/>
      <c r="B21" s="417"/>
      <c r="C21" s="275"/>
      <c r="D21" s="292" t="s">
        <v>166</v>
      </c>
      <c r="E21" s="410">
        <v>65</v>
      </c>
      <c r="F21" s="459">
        <v>65</v>
      </c>
      <c r="G21" s="378">
        <f t="shared" si="0"/>
        <v>100</v>
      </c>
      <c r="J21" s="310"/>
    </row>
    <row r="22" spans="1:10" ht="15" customHeight="1" x14ac:dyDescent="0.25">
      <c r="A22" s="288"/>
      <c r="B22" s="417"/>
      <c r="C22" s="275"/>
      <c r="D22" s="292" t="s">
        <v>324</v>
      </c>
      <c r="E22" s="377">
        <v>0</v>
      </c>
      <c r="F22" s="457">
        <v>100</v>
      </c>
      <c r="G22" s="492" t="s">
        <v>270</v>
      </c>
      <c r="J22" s="310"/>
    </row>
    <row r="23" spans="1:10" ht="15" customHeight="1" x14ac:dyDescent="0.25">
      <c r="A23" s="288"/>
      <c r="B23" s="430"/>
      <c r="C23" s="429"/>
      <c r="D23" s="275" t="s">
        <v>310</v>
      </c>
      <c r="E23" s="410">
        <v>380</v>
      </c>
      <c r="F23" s="459">
        <v>380</v>
      </c>
      <c r="G23" s="378">
        <f t="shared" si="0"/>
        <v>100</v>
      </c>
      <c r="J23" s="310"/>
    </row>
    <row r="24" spans="1:10" ht="15" customHeight="1" x14ac:dyDescent="0.25">
      <c r="A24" s="270"/>
      <c r="B24" s="274" t="s">
        <v>191</v>
      </c>
      <c r="C24" s="272" t="s">
        <v>155</v>
      </c>
      <c r="D24" s="273" t="s">
        <v>156</v>
      </c>
      <c r="E24" s="377">
        <v>281</v>
      </c>
      <c r="F24" s="457">
        <v>300</v>
      </c>
      <c r="G24" s="378">
        <f t="shared" ref="G24" si="2">F24/E24*100</f>
        <v>106.76156583629893</v>
      </c>
      <c r="J24" s="310"/>
    </row>
    <row r="25" spans="1:10" ht="15" customHeight="1" x14ac:dyDescent="0.25">
      <c r="A25" s="270"/>
      <c r="B25" s="271"/>
      <c r="C25" s="272" t="s">
        <v>155</v>
      </c>
      <c r="D25" s="273" t="s">
        <v>161</v>
      </c>
      <c r="E25" s="377">
        <v>9712</v>
      </c>
      <c r="F25" s="459">
        <v>9794</v>
      </c>
      <c r="G25" s="378">
        <f t="shared" si="0"/>
        <v>100.84431630971993</v>
      </c>
      <c r="J25" s="310"/>
    </row>
    <row r="26" spans="1:10" ht="15" customHeight="1" x14ac:dyDescent="0.25">
      <c r="A26" s="270"/>
      <c r="B26" s="271"/>
      <c r="C26" s="272" t="s">
        <v>155</v>
      </c>
      <c r="D26" s="273" t="s">
        <v>313</v>
      </c>
      <c r="E26" s="377">
        <v>30</v>
      </c>
      <c r="F26" s="457">
        <v>30</v>
      </c>
      <c r="G26" s="378">
        <f t="shared" si="0"/>
        <v>100</v>
      </c>
      <c r="J26" s="310"/>
    </row>
    <row r="27" spans="1:10" ht="15" customHeight="1" x14ac:dyDescent="0.25">
      <c r="A27" s="270"/>
      <c r="B27" s="271"/>
      <c r="C27" s="272"/>
      <c r="D27" s="273"/>
      <c r="E27" s="377"/>
      <c r="F27" s="457"/>
      <c r="G27" s="378"/>
      <c r="J27" s="310"/>
    </row>
    <row r="28" spans="1:10" ht="15" customHeight="1" x14ac:dyDescent="0.25">
      <c r="A28" s="267"/>
      <c r="B28" s="109"/>
      <c r="C28" s="269"/>
      <c r="D28" s="268" t="s">
        <v>162</v>
      </c>
      <c r="E28" s="379">
        <f>SUM(E29:E36)</f>
        <v>30364</v>
      </c>
      <c r="F28" s="379">
        <f>SUM(F29:F36)</f>
        <v>32659</v>
      </c>
      <c r="G28" s="376">
        <f t="shared" si="0"/>
        <v>107.55829271505731</v>
      </c>
      <c r="I28" s="310"/>
    </row>
    <row r="29" spans="1:10" ht="15" customHeight="1" x14ac:dyDescent="0.25">
      <c r="A29" s="267"/>
      <c r="B29" s="109"/>
      <c r="C29" s="269"/>
      <c r="D29" s="273" t="s">
        <v>297</v>
      </c>
      <c r="E29" s="377">
        <v>35</v>
      </c>
      <c r="F29" s="377">
        <v>35</v>
      </c>
      <c r="G29" s="378">
        <f t="shared" si="0"/>
        <v>100</v>
      </c>
      <c r="I29" s="310"/>
    </row>
    <row r="30" spans="1:10" ht="15" customHeight="1" x14ac:dyDescent="0.25">
      <c r="A30" s="270"/>
      <c r="B30" s="271"/>
      <c r="C30" s="276"/>
      <c r="D30" s="273" t="s">
        <v>163</v>
      </c>
      <c r="E30" s="377">
        <v>23149</v>
      </c>
      <c r="F30" s="377">
        <v>25000</v>
      </c>
      <c r="G30" s="378">
        <f t="shared" si="0"/>
        <v>107.99602574625253</v>
      </c>
    </row>
    <row r="31" spans="1:10" ht="15" customHeight="1" x14ac:dyDescent="0.25">
      <c r="A31" s="270"/>
      <c r="B31" s="271"/>
      <c r="C31" s="276" t="s">
        <v>241</v>
      </c>
      <c r="D31" s="273" t="s">
        <v>242</v>
      </c>
      <c r="E31" s="377">
        <v>70</v>
      </c>
      <c r="F31" s="377">
        <v>70</v>
      </c>
      <c r="G31" s="378">
        <f t="shared" si="0"/>
        <v>100</v>
      </c>
    </row>
    <row r="32" spans="1:10" ht="15" customHeight="1" x14ac:dyDescent="0.25">
      <c r="A32" s="270"/>
      <c r="B32" s="271"/>
      <c r="C32" s="276"/>
      <c r="D32" s="273" t="s">
        <v>158</v>
      </c>
      <c r="E32" s="377">
        <v>4398</v>
      </c>
      <c r="F32" s="377">
        <v>4748</v>
      </c>
      <c r="G32" s="378">
        <f t="shared" si="0"/>
        <v>107.9581628012733</v>
      </c>
    </row>
    <row r="33" spans="1:9" ht="15" customHeight="1" x14ac:dyDescent="0.25">
      <c r="A33" s="270"/>
      <c r="B33" s="271"/>
      <c r="C33" s="276"/>
      <c r="D33" s="273" t="s">
        <v>159</v>
      </c>
      <c r="E33" s="377">
        <v>2156</v>
      </c>
      <c r="F33" s="377">
        <v>2250</v>
      </c>
      <c r="G33" s="378">
        <f t="shared" ref="G33" si="3">F33/E33*100</f>
        <v>104.35992578849722</v>
      </c>
    </row>
    <row r="34" spans="1:9" ht="15" customHeight="1" x14ac:dyDescent="0.25">
      <c r="A34" s="270"/>
      <c r="B34" s="271"/>
      <c r="C34" s="276"/>
      <c r="D34" s="273" t="s">
        <v>296</v>
      </c>
      <c r="E34" s="377">
        <v>10</v>
      </c>
      <c r="F34" s="377">
        <v>10</v>
      </c>
      <c r="G34" s="378">
        <f t="shared" si="0"/>
        <v>100</v>
      </c>
    </row>
    <row r="35" spans="1:9" ht="15" customHeight="1" x14ac:dyDescent="0.25">
      <c r="A35" s="270"/>
      <c r="B35" s="271"/>
      <c r="C35" s="272" t="s">
        <v>155</v>
      </c>
      <c r="D35" s="273" t="s">
        <v>164</v>
      </c>
      <c r="E35" s="377">
        <v>416</v>
      </c>
      <c r="F35" s="377">
        <v>416</v>
      </c>
      <c r="G35" s="378">
        <f t="shared" si="0"/>
        <v>100</v>
      </c>
    </row>
    <row r="36" spans="1:9" ht="15" customHeight="1" x14ac:dyDescent="0.25">
      <c r="A36" s="270"/>
      <c r="B36" s="271"/>
      <c r="C36" s="272" t="s">
        <v>198</v>
      </c>
      <c r="D36" s="273" t="s">
        <v>174</v>
      </c>
      <c r="E36" s="377">
        <v>130</v>
      </c>
      <c r="F36" s="377">
        <v>130</v>
      </c>
      <c r="G36" s="378">
        <f t="shared" si="0"/>
        <v>100</v>
      </c>
    </row>
    <row r="37" spans="1:9" ht="15" customHeight="1" x14ac:dyDescent="0.25">
      <c r="A37" s="270"/>
      <c r="B37" s="274"/>
      <c r="C37" s="272"/>
      <c r="D37" s="273"/>
      <c r="E37" s="407"/>
      <c r="F37" s="575"/>
      <c r="G37" s="378"/>
    </row>
    <row r="38" spans="1:9" ht="15" customHeight="1" x14ac:dyDescent="0.25">
      <c r="A38" s="267" t="s">
        <v>233</v>
      </c>
      <c r="B38" s="625" t="s">
        <v>232</v>
      </c>
      <c r="C38" s="626"/>
      <c r="D38" s="268" t="s">
        <v>152</v>
      </c>
      <c r="E38" s="379">
        <f>SUM(E39:E40)</f>
        <v>190</v>
      </c>
      <c r="F38" s="379">
        <f>SUM(F39:F40)</f>
        <v>8</v>
      </c>
      <c r="G38" s="376">
        <f t="shared" si="0"/>
        <v>4.2105263157894735</v>
      </c>
      <c r="I38" s="310"/>
    </row>
    <row r="39" spans="1:9" ht="15" customHeight="1" x14ac:dyDescent="0.25">
      <c r="A39" s="270"/>
      <c r="B39" s="495"/>
      <c r="C39" s="496"/>
      <c r="D39" s="497" t="s">
        <v>103</v>
      </c>
      <c r="E39" s="377">
        <v>10</v>
      </c>
      <c r="F39" s="457">
        <v>8</v>
      </c>
      <c r="G39" s="378">
        <f t="shared" si="0"/>
        <v>80</v>
      </c>
    </row>
    <row r="40" spans="1:9" ht="15" customHeight="1" thickBot="1" x14ac:dyDescent="0.3">
      <c r="A40" s="373"/>
      <c r="B40" s="498" t="s">
        <v>176</v>
      </c>
      <c r="C40" s="499" t="s">
        <v>221</v>
      </c>
      <c r="D40" s="500" t="s">
        <v>165</v>
      </c>
      <c r="E40" s="501">
        <v>180</v>
      </c>
      <c r="F40" s="576">
        <v>0</v>
      </c>
      <c r="G40" s="502">
        <f t="shared" si="0"/>
        <v>0</v>
      </c>
    </row>
    <row r="41" spans="1:9" ht="12.75" customHeight="1" x14ac:dyDescent="0.25">
      <c r="A41" s="279"/>
      <c r="B41" s="280"/>
      <c r="C41" s="281"/>
      <c r="D41" s="282"/>
    </row>
    <row r="42" spans="1:9" ht="12.75" customHeight="1" x14ac:dyDescent="0.25">
      <c r="A42" s="279"/>
      <c r="B42" s="280"/>
      <c r="C42" s="281"/>
      <c r="D42" s="282"/>
    </row>
    <row r="43" spans="1:9" ht="12.75" customHeight="1" x14ac:dyDescent="0.25">
      <c r="A43" s="279"/>
      <c r="B43" s="280"/>
      <c r="C43" s="281"/>
      <c r="D43" s="282"/>
    </row>
    <row r="44" spans="1:9" ht="12.75" customHeight="1" x14ac:dyDescent="0.25">
      <c r="A44" s="279"/>
      <c r="B44" s="280"/>
      <c r="C44" s="281"/>
      <c r="D44" s="282"/>
    </row>
    <row r="45" spans="1:9" ht="12.75" customHeight="1" x14ac:dyDescent="0.25">
      <c r="A45" s="279"/>
      <c r="B45" s="280"/>
      <c r="C45" s="281"/>
      <c r="D45" s="282"/>
    </row>
    <row r="46" spans="1:9" ht="12.75" customHeight="1" x14ac:dyDescent="0.25">
      <c r="A46" s="279"/>
      <c r="B46" s="280"/>
      <c r="C46" s="281"/>
      <c r="D46" s="282"/>
    </row>
    <row r="47" spans="1:9" ht="12.75" customHeight="1" x14ac:dyDescent="0.25">
      <c r="A47" s="279"/>
      <c r="B47" s="280"/>
      <c r="C47" s="281"/>
      <c r="D47" s="282"/>
    </row>
    <row r="48" spans="1:9" ht="12.75" customHeight="1" x14ac:dyDescent="0.25">
      <c r="A48" s="279"/>
      <c r="B48" s="280"/>
      <c r="C48" s="281"/>
      <c r="D48" s="282"/>
    </row>
    <row r="49" spans="1:9" ht="12.75" customHeight="1" x14ac:dyDescent="0.25">
      <c r="A49" s="279"/>
      <c r="B49" s="280"/>
      <c r="C49" s="281"/>
      <c r="D49" s="282"/>
    </row>
    <row r="50" spans="1:9" ht="12.75" customHeight="1" x14ac:dyDescent="0.25">
      <c r="A50" s="279"/>
      <c r="B50" s="280"/>
      <c r="C50" s="281"/>
      <c r="D50" s="282"/>
    </row>
    <row r="51" spans="1:9" ht="12.75" customHeight="1" x14ac:dyDescent="0.25">
      <c r="A51" s="279"/>
      <c r="B51" s="280"/>
      <c r="C51" s="281"/>
      <c r="D51" s="282"/>
    </row>
    <row r="52" spans="1:9" ht="15.75" customHeight="1" thickBot="1" x14ac:dyDescent="0.3">
      <c r="A52" s="279"/>
      <c r="B52" s="280"/>
      <c r="C52" s="281"/>
      <c r="D52" s="282"/>
      <c r="E52" s="449"/>
      <c r="F52" s="449"/>
      <c r="G52" s="334" t="s">
        <v>257</v>
      </c>
    </row>
    <row r="53" spans="1:9" ht="15" customHeight="1" x14ac:dyDescent="0.25">
      <c r="A53" s="231" t="s">
        <v>1</v>
      </c>
      <c r="B53" s="196" t="s">
        <v>2</v>
      </c>
      <c r="C53" s="197" t="s">
        <v>3</v>
      </c>
      <c r="D53" s="261"/>
      <c r="E53" s="31" t="s">
        <v>4</v>
      </c>
      <c r="F53" s="455" t="s">
        <v>320</v>
      </c>
      <c r="G53" s="34"/>
    </row>
    <row r="54" spans="1:9" ht="15" customHeight="1" x14ac:dyDescent="0.25">
      <c r="A54" s="233" t="s">
        <v>5</v>
      </c>
      <c r="B54" s="199" t="s">
        <v>6</v>
      </c>
      <c r="C54" s="200" t="s">
        <v>7</v>
      </c>
      <c r="D54" s="201" t="s">
        <v>8</v>
      </c>
      <c r="E54" s="32" t="s">
        <v>208</v>
      </c>
      <c r="F54" s="456" t="s">
        <v>183</v>
      </c>
      <c r="G54" s="35" t="s">
        <v>322</v>
      </c>
    </row>
    <row r="55" spans="1:9" ht="15" customHeight="1" thickBot="1" x14ac:dyDescent="0.3">
      <c r="A55" s="234" t="s">
        <v>9</v>
      </c>
      <c r="B55" s="203" t="s">
        <v>10</v>
      </c>
      <c r="C55" s="204"/>
      <c r="D55" s="262"/>
      <c r="E55" s="434" t="s">
        <v>301</v>
      </c>
      <c r="F55" s="434" t="s">
        <v>321</v>
      </c>
      <c r="G55" s="36" t="s">
        <v>192</v>
      </c>
    </row>
    <row r="56" spans="1:9" s="13" customFormat="1" ht="15" customHeight="1" x14ac:dyDescent="0.25">
      <c r="A56" s="366" t="s">
        <v>175</v>
      </c>
      <c r="B56" s="367" t="s">
        <v>137</v>
      </c>
      <c r="C56" s="368"/>
      <c r="D56" s="268"/>
      <c r="E56" s="379">
        <f>E57</f>
        <v>1000</v>
      </c>
      <c r="F56" s="379">
        <f>F57</f>
        <v>1000</v>
      </c>
      <c r="G56" s="408">
        <f>F56/E56*100</f>
        <v>100</v>
      </c>
      <c r="I56" s="310"/>
    </row>
    <row r="57" spans="1:9" s="13" customFormat="1" ht="15" customHeight="1" x14ac:dyDescent="0.25">
      <c r="A57" s="487"/>
      <c r="B57" s="394"/>
      <c r="C57" s="394"/>
      <c r="D57" s="488" t="s">
        <v>152</v>
      </c>
      <c r="E57" s="379">
        <v>1000</v>
      </c>
      <c r="F57" s="379">
        <f>F58+F59</f>
        <v>1000</v>
      </c>
      <c r="G57" s="408">
        <f t="shared" ref="G57:G69" si="4">F57/E57*100</f>
        <v>100</v>
      </c>
    </row>
    <row r="58" spans="1:9" s="13" customFormat="1" ht="15" customHeight="1" x14ac:dyDescent="0.25">
      <c r="A58" s="489"/>
      <c r="B58" s="394"/>
      <c r="C58" s="394"/>
      <c r="D58" s="420" t="s">
        <v>328</v>
      </c>
      <c r="E58" s="491">
        <v>700</v>
      </c>
      <c r="F58" s="491">
        <v>700</v>
      </c>
      <c r="G58" s="483">
        <f t="shared" si="4"/>
        <v>100</v>
      </c>
    </row>
    <row r="59" spans="1:9" s="13" customFormat="1" ht="15" customHeight="1" x14ac:dyDescent="0.25">
      <c r="A59" s="489"/>
      <c r="B59" s="394"/>
      <c r="C59" s="394"/>
      <c r="D59" s="278" t="s">
        <v>103</v>
      </c>
      <c r="E59" s="491">
        <v>300</v>
      </c>
      <c r="F59" s="491">
        <v>300</v>
      </c>
      <c r="G59" s="483">
        <f t="shared" si="4"/>
        <v>100</v>
      </c>
    </row>
    <row r="60" spans="1:9" s="13" customFormat="1" ht="15" customHeight="1" x14ac:dyDescent="0.25">
      <c r="A60" s="489"/>
      <c r="B60" s="394"/>
      <c r="C60" s="394"/>
      <c r="D60" s="490"/>
      <c r="E60" s="491"/>
      <c r="F60" s="491"/>
      <c r="G60" s="483"/>
    </row>
    <row r="61" spans="1:9" ht="15" customHeight="1" x14ac:dyDescent="0.25">
      <c r="A61" s="369" t="s">
        <v>311</v>
      </c>
      <c r="B61" s="367" t="s">
        <v>312</v>
      </c>
      <c r="C61" s="368"/>
      <c r="D61" s="287"/>
      <c r="E61" s="409">
        <f>E62</f>
        <v>58445</v>
      </c>
      <c r="F61" s="409">
        <f>F62</f>
        <v>60845</v>
      </c>
      <c r="G61" s="408">
        <f t="shared" si="4"/>
        <v>104.10642484387031</v>
      </c>
    </row>
    <row r="62" spans="1:9" ht="15" customHeight="1" x14ac:dyDescent="0.25">
      <c r="A62" s="270"/>
      <c r="B62" s="277"/>
      <c r="C62" s="272" t="s">
        <v>323</v>
      </c>
      <c r="D62" s="420" t="s">
        <v>152</v>
      </c>
      <c r="E62" s="377">
        <v>58445</v>
      </c>
      <c r="F62" s="457">
        <v>60845</v>
      </c>
      <c r="G62" s="483">
        <f t="shared" si="4"/>
        <v>104.10642484387031</v>
      </c>
    </row>
    <row r="63" spans="1:9" ht="15" customHeight="1" x14ac:dyDescent="0.25">
      <c r="A63" s="270"/>
      <c r="B63" s="271"/>
      <c r="C63" s="272"/>
      <c r="D63" s="431"/>
      <c r="E63" s="491"/>
      <c r="F63" s="577"/>
      <c r="G63" s="483"/>
    </row>
    <row r="64" spans="1:9" ht="15" customHeight="1" x14ac:dyDescent="0.25">
      <c r="A64" s="267" t="s">
        <v>229</v>
      </c>
      <c r="B64" s="284" t="s">
        <v>230</v>
      </c>
      <c r="C64" s="285"/>
      <c r="D64" s="287"/>
      <c r="E64" s="409">
        <f>SUM(E65:E65)</f>
        <v>40650</v>
      </c>
      <c r="F64" s="409">
        <f>SUM(F65:F65)</f>
        <v>47434</v>
      </c>
      <c r="G64" s="408">
        <f t="shared" si="4"/>
        <v>116.68880688806888</v>
      </c>
      <c r="I64" s="310"/>
    </row>
    <row r="65" spans="1:9" ht="15" customHeight="1" x14ac:dyDescent="0.25">
      <c r="A65" s="290"/>
      <c r="B65" s="286"/>
      <c r="C65" s="272"/>
      <c r="D65" s="273" t="s">
        <v>152</v>
      </c>
      <c r="E65" s="377">
        <v>40650</v>
      </c>
      <c r="F65" s="457">
        <v>47434</v>
      </c>
      <c r="G65" s="483">
        <f t="shared" si="4"/>
        <v>116.68880688806888</v>
      </c>
    </row>
    <row r="66" spans="1:9" ht="15" customHeight="1" x14ac:dyDescent="0.25">
      <c r="A66" s="290"/>
      <c r="B66" s="530"/>
      <c r="C66" s="528"/>
      <c r="D66" s="529"/>
      <c r="E66" s="491"/>
      <c r="F66" s="577"/>
      <c r="G66" s="483"/>
    </row>
    <row r="67" spans="1:9" ht="15" customHeight="1" x14ac:dyDescent="0.25">
      <c r="A67" s="267" t="s">
        <v>177</v>
      </c>
      <c r="B67" s="627" t="s">
        <v>178</v>
      </c>
      <c r="C67" s="628"/>
      <c r="D67" s="287"/>
      <c r="E67" s="409">
        <f>SUM(E68:E68)</f>
        <v>2480</v>
      </c>
      <c r="F67" s="409">
        <f>SUM(F68:F68)</f>
        <v>2480</v>
      </c>
      <c r="G67" s="408">
        <f t="shared" si="4"/>
        <v>100</v>
      </c>
      <c r="I67" s="310"/>
    </row>
    <row r="68" spans="1:9" ht="15" customHeight="1" thickBot="1" x14ac:dyDescent="0.3">
      <c r="A68" s="288"/>
      <c r="B68" s="289"/>
      <c r="C68" s="291" t="s">
        <v>240</v>
      </c>
      <c r="D68" s="372" t="s">
        <v>152</v>
      </c>
      <c r="E68" s="410">
        <v>2480</v>
      </c>
      <c r="F68" s="459">
        <v>2480</v>
      </c>
      <c r="G68" s="484">
        <f t="shared" si="4"/>
        <v>100</v>
      </c>
      <c r="H68"/>
    </row>
    <row r="69" spans="1:9" ht="17.100000000000001" customHeight="1" thickBot="1" x14ac:dyDescent="0.3">
      <c r="A69" s="618" t="s">
        <v>16</v>
      </c>
      <c r="B69" s="619"/>
      <c r="C69" s="620"/>
      <c r="D69" s="293"/>
      <c r="E69" s="395">
        <f>E7+E38+E56+E61+E64+E67</f>
        <v>415073</v>
      </c>
      <c r="F69" s="395">
        <f>F7+F38+F56+F61+F64+F67</f>
        <v>456285</v>
      </c>
      <c r="G69" s="385">
        <f t="shared" si="4"/>
        <v>109.92885588800043</v>
      </c>
      <c r="H69" s="310"/>
      <c r="I69" s="310"/>
    </row>
    <row r="70" spans="1:9" x14ac:dyDescent="0.25">
      <c r="A70" s="13"/>
      <c r="B70" s="13"/>
      <c r="C70" s="13"/>
      <c r="D70" s="13"/>
      <c r="E70" s="443"/>
      <c r="F70" s="443"/>
      <c r="G70" s="337"/>
    </row>
  </sheetData>
  <mergeCells count="5">
    <mergeCell ref="A2:D2"/>
    <mergeCell ref="A69:C69"/>
    <mergeCell ref="B7:C7"/>
    <mergeCell ref="B38:C38"/>
    <mergeCell ref="B67:C67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9"/>
  <sheetViews>
    <sheetView zoomScaleNormal="100" workbookViewId="0">
      <selection activeCell="J18" sqref="J18"/>
    </sheetView>
  </sheetViews>
  <sheetFormatPr defaultRowHeight="15" x14ac:dyDescent="0.25"/>
  <cols>
    <col min="1" max="2" width="12.7109375" customWidth="1"/>
    <col min="3" max="3" width="37" customWidth="1"/>
    <col min="4" max="4" width="51.5703125" customWidth="1"/>
    <col min="5" max="6" width="14.7109375" customWidth="1"/>
    <col min="7" max="7" width="14.7109375" style="13" customWidth="1"/>
  </cols>
  <sheetData>
    <row r="1" spans="1:10" x14ac:dyDescent="0.25">
      <c r="A1" s="3"/>
      <c r="B1" s="3"/>
      <c r="C1" s="3"/>
      <c r="D1" s="3"/>
    </row>
    <row r="2" spans="1:10" ht="15.75" x14ac:dyDescent="0.25">
      <c r="A2" s="629" t="s">
        <v>167</v>
      </c>
      <c r="B2" s="630"/>
      <c r="C2" s="630"/>
      <c r="D2" s="630"/>
    </row>
    <row r="3" spans="1:10" ht="15.75" thickBot="1" x14ac:dyDescent="0.3">
      <c r="A3" s="3"/>
      <c r="B3" s="3"/>
      <c r="C3" s="3"/>
      <c r="D3" s="3"/>
      <c r="G3" s="334" t="s">
        <v>258</v>
      </c>
    </row>
    <row r="4" spans="1:10" x14ac:dyDescent="0.25">
      <c r="A4" s="113" t="s">
        <v>1</v>
      </c>
      <c r="B4" s="114" t="s">
        <v>2</v>
      </c>
      <c r="C4" s="115" t="s">
        <v>3</v>
      </c>
      <c r="D4" s="116"/>
      <c r="E4" s="31" t="s">
        <v>4</v>
      </c>
      <c r="F4" s="455" t="s">
        <v>320</v>
      </c>
      <c r="G4" s="34"/>
    </row>
    <row r="5" spans="1:10" x14ac:dyDescent="0.25">
      <c r="A5" s="117" t="s">
        <v>5</v>
      </c>
      <c r="B5" s="118" t="s">
        <v>6</v>
      </c>
      <c r="C5" s="119" t="s">
        <v>7</v>
      </c>
      <c r="D5" s="120" t="s">
        <v>8</v>
      </c>
      <c r="E5" s="32" t="s">
        <v>208</v>
      </c>
      <c r="F5" s="456" t="s">
        <v>183</v>
      </c>
      <c r="G5" s="35" t="s">
        <v>322</v>
      </c>
    </row>
    <row r="6" spans="1:10" ht="15" customHeight="1" thickBot="1" x14ac:dyDescent="0.3">
      <c r="A6" s="121" t="s">
        <v>9</v>
      </c>
      <c r="B6" s="130" t="s">
        <v>10</v>
      </c>
      <c r="C6" s="123"/>
      <c r="D6" s="124"/>
      <c r="E6" s="434" t="s">
        <v>301</v>
      </c>
      <c r="F6" s="434" t="s">
        <v>321</v>
      </c>
      <c r="G6" s="475" t="s">
        <v>192</v>
      </c>
    </row>
    <row r="7" spans="1:10" ht="15.75" x14ac:dyDescent="0.25">
      <c r="A7" s="294" t="s">
        <v>168</v>
      </c>
      <c r="B7" s="295"/>
      <c r="C7" s="295"/>
      <c r="D7" s="295"/>
      <c r="E7" s="450"/>
      <c r="F7" s="476"/>
      <c r="G7" s="314"/>
    </row>
    <row r="8" spans="1:10" x14ac:dyDescent="0.25">
      <c r="A8" s="57" t="s">
        <v>169</v>
      </c>
      <c r="B8" s="631" t="s">
        <v>170</v>
      </c>
      <c r="C8" s="598"/>
      <c r="D8" s="135"/>
      <c r="E8" s="375">
        <f>SUM(E10:E11)</f>
        <v>6885</v>
      </c>
      <c r="F8" s="375">
        <f>SUM(F10:F11)</f>
        <v>7800</v>
      </c>
      <c r="G8" s="411">
        <f>F8/E8*100</f>
        <v>113.28976034858387</v>
      </c>
    </row>
    <row r="9" spans="1:10" ht="15" customHeight="1" x14ac:dyDescent="0.25">
      <c r="A9" s="80"/>
      <c r="B9" s="96"/>
      <c r="C9" s="155" t="s">
        <v>171</v>
      </c>
      <c r="D9" s="95" t="s">
        <v>181</v>
      </c>
      <c r="E9" s="386"/>
      <c r="F9" s="386"/>
      <c r="G9" s="411"/>
    </row>
    <row r="10" spans="1:10" x14ac:dyDescent="0.25">
      <c r="A10" s="149"/>
      <c r="B10" s="296"/>
      <c r="C10" s="297"/>
      <c r="D10" s="210" t="s">
        <v>104</v>
      </c>
      <c r="E10" s="386">
        <v>300</v>
      </c>
      <c r="F10" s="386">
        <v>300</v>
      </c>
      <c r="G10" s="412">
        <f t="shared" ref="G10:G16" si="0">F10/E10*100</f>
        <v>100</v>
      </c>
    </row>
    <row r="11" spans="1:10" x14ac:dyDescent="0.25">
      <c r="A11" s="149"/>
      <c r="B11" s="96"/>
      <c r="C11" s="155" t="s">
        <v>269</v>
      </c>
      <c r="D11" s="210" t="s">
        <v>104</v>
      </c>
      <c r="E11" s="386">
        <f>6505+80</f>
        <v>6585</v>
      </c>
      <c r="F11" s="386">
        <v>7500</v>
      </c>
      <c r="G11" s="412">
        <f t="shared" si="0"/>
        <v>113.89521640091115</v>
      </c>
      <c r="J11" s="432"/>
    </row>
    <row r="12" spans="1:10" x14ac:dyDescent="0.25">
      <c r="A12" s="149"/>
      <c r="B12" s="96"/>
      <c r="C12" s="155"/>
      <c r="D12" s="210"/>
      <c r="E12" s="386"/>
      <c r="F12" s="386"/>
      <c r="G12" s="411"/>
    </row>
    <row r="13" spans="1:10" x14ac:dyDescent="0.25">
      <c r="A13" s="149"/>
      <c r="B13" s="298"/>
      <c r="C13" s="169"/>
      <c r="D13" s="299"/>
      <c r="E13" s="386"/>
      <c r="F13" s="386"/>
      <c r="G13" s="411"/>
    </row>
    <row r="14" spans="1:10" x14ac:dyDescent="0.25">
      <c r="A14" s="108" t="s">
        <v>317</v>
      </c>
      <c r="B14" s="300" t="s">
        <v>312</v>
      </c>
      <c r="C14" s="301"/>
      <c r="D14" s="302"/>
      <c r="E14" s="375">
        <f>E15</f>
        <v>80</v>
      </c>
      <c r="F14" s="375">
        <f>F15</f>
        <v>79</v>
      </c>
      <c r="G14" s="411">
        <f t="shared" si="0"/>
        <v>98.75</v>
      </c>
    </row>
    <row r="15" spans="1:10" ht="15.75" thickBot="1" x14ac:dyDescent="0.3">
      <c r="A15" s="80"/>
      <c r="B15" s="303"/>
      <c r="C15" s="155" t="s">
        <v>172</v>
      </c>
      <c r="D15" s="95" t="s">
        <v>173</v>
      </c>
      <c r="E15" s="386">
        <v>80</v>
      </c>
      <c r="F15" s="386">
        <v>79</v>
      </c>
      <c r="G15" s="486">
        <f t="shared" si="0"/>
        <v>98.75</v>
      </c>
    </row>
    <row r="16" spans="1:10" ht="16.5" thickBot="1" x14ac:dyDescent="0.3">
      <c r="A16" s="589" t="s">
        <v>16</v>
      </c>
      <c r="B16" s="590"/>
      <c r="C16" s="591"/>
      <c r="D16" s="304"/>
      <c r="E16" s="384">
        <f>E8+E14</f>
        <v>6965</v>
      </c>
      <c r="F16" s="384">
        <f>F8+F14</f>
        <v>7879</v>
      </c>
      <c r="G16" s="485">
        <f t="shared" si="0"/>
        <v>113.12275664034459</v>
      </c>
      <c r="H16" s="21"/>
    </row>
    <row r="17" spans="5:8" x14ac:dyDescent="0.25">
      <c r="E17" s="451"/>
      <c r="F17" s="451"/>
      <c r="G17" s="338"/>
      <c r="H17" s="18"/>
    </row>
    <row r="18" spans="5:8" ht="15" customHeight="1" x14ac:dyDescent="0.25">
      <c r="E18" s="452"/>
      <c r="F18" s="452"/>
    </row>
    <row r="19" spans="5:8" x14ac:dyDescent="0.25">
      <c r="E19" s="453"/>
      <c r="F19" s="453"/>
    </row>
  </sheetData>
  <mergeCells count="3">
    <mergeCell ref="A2:D2"/>
    <mergeCell ref="B8:C8"/>
    <mergeCell ref="A16:C16"/>
  </mergeCells>
  <pageMargins left="0.31496062992125984" right="0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04'!Oblast_tisku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2026-01-29T05:32:01Z</cp:lastPrinted>
  <dcterms:created xsi:type="dcterms:W3CDTF">2014-06-06T09:29:24Z</dcterms:created>
  <dcterms:modified xsi:type="dcterms:W3CDTF">2026-02-19T05:33:01Z</dcterms:modified>
</cp:coreProperties>
</file>