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14a2547f-34d8-4372-a3cc-43e919d7d535/"/>
    </mc:Choice>
  </mc:AlternateContent>
  <xr:revisionPtr revIDLastSave="0" documentId="13_ncr:40000001_{A0343693-29D4-4BD0-A07C-3F8477D93461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Sheet1" sheetId="1" r:id="rId1"/>
  </sheets>
  <definedNames>
    <definedName name="_xlnm._FilterDatabase" localSheetId="0" hidden="1">Sheet1!$B$8:$O$40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1" l="1"/>
  <c r="J15" i="1"/>
  <c r="J32" i="1"/>
  <c r="J11" i="1"/>
  <c r="J16" i="1"/>
  <c r="J33" i="1"/>
  <c r="J14" i="1"/>
  <c r="J8" i="1"/>
  <c r="J34" i="1"/>
  <c r="J18" i="1"/>
  <c r="J9" i="1"/>
  <c r="J12" i="1"/>
  <c r="J21" i="1"/>
  <c r="J22" i="1"/>
  <c r="J24" i="1"/>
  <c r="J23" i="1"/>
  <c r="J25" i="1"/>
  <c r="J13" i="1"/>
  <c r="J38" i="1"/>
  <c r="J26" i="1"/>
  <c r="J10" i="1"/>
  <c r="J39" i="1"/>
  <c r="J27" i="1"/>
  <c r="J30" i="1"/>
  <c r="J40" i="1"/>
  <c r="J17" i="1"/>
  <c r="J20" i="1"/>
  <c r="J19" i="1"/>
  <c r="J28" i="1"/>
  <c r="J31" i="1"/>
  <c r="J29" i="1"/>
  <c r="J35" i="1"/>
  <c r="J36" i="1"/>
  <c r="J37" i="1"/>
  <c r="I41" i="1"/>
  <c r="H41" i="1"/>
  <c r="M15" i="1"/>
  <c r="M32" i="1"/>
  <c r="M11" i="1"/>
  <c r="M16" i="1"/>
  <c r="M33" i="1"/>
  <c r="M14" i="1"/>
  <c r="M8" i="1"/>
  <c r="M34" i="1"/>
  <c r="M18" i="1"/>
  <c r="M9" i="1"/>
  <c r="M12" i="1"/>
  <c r="M21" i="1"/>
  <c r="M22" i="1"/>
  <c r="M24" i="1"/>
  <c r="M23" i="1"/>
  <c r="M25" i="1"/>
  <c r="M13" i="1"/>
  <c r="M38" i="1"/>
  <c r="M26" i="1"/>
  <c r="M10" i="1"/>
  <c r="M39" i="1"/>
  <c r="M27" i="1"/>
  <c r="M30" i="1"/>
  <c r="M40" i="1"/>
  <c r="M17" i="1"/>
  <c r="M20" i="1"/>
  <c r="M19" i="1"/>
  <c r="M28" i="1"/>
  <c r="M31" i="1"/>
  <c r="M29" i="1"/>
  <c r="M35" i="1"/>
  <c r="M36" i="1"/>
  <c r="M37" i="1"/>
  <c r="L41" i="1"/>
  <c r="K41" i="1"/>
  <c r="J41" i="1" l="1"/>
  <c r="M41" i="1"/>
</calcChain>
</file>

<file path=xl/sharedStrings.xml><?xml version="1.0" encoding="utf-8"?>
<sst xmlns="http://schemas.openxmlformats.org/spreadsheetml/2006/main" count="149" uniqueCount="117">
  <si>
    <t>ID</t>
  </si>
  <si>
    <t>Vlastní identifikátor</t>
  </si>
  <si>
    <t>Stav žádosti</t>
  </si>
  <si>
    <t>Název žádosti</t>
  </si>
  <si>
    <t>Žadatel</t>
  </si>
  <si>
    <t>Schváleno formální kontrolou</t>
  </si>
  <si>
    <t>MCP8 199021/2026;MCP8 199656/2026</t>
  </si>
  <si>
    <t>Parkour na Praze 8 - základna moderního gymnastického sportu 2026</t>
  </si>
  <si>
    <t>Parkour Praha z.s. (22839542)</t>
  </si>
  <si>
    <t>MCP8 216210/2026</t>
  </si>
  <si>
    <t>Podpora rozvoje mládeže oddílu Boxing Čimice, z.s.</t>
  </si>
  <si>
    <t>Boxing Čimice, z.s. (17524792)</t>
  </si>
  <si>
    <t>MCP8 215916/2026</t>
  </si>
  <si>
    <t>Příspěvek na provozní náklady jezdeckého výcviku dětí a mládeže na ponících a koních</t>
  </si>
  <si>
    <t>Pražská jezdecká stáj Dolní Chabry, spolek (26615193)</t>
  </si>
  <si>
    <t>MCP8 228683/2026;MCP8 233062/2026</t>
  </si>
  <si>
    <t>Celoroční činnost zaměřena na tanec 2026</t>
  </si>
  <si>
    <t>A23, z. s. (70804818)</t>
  </si>
  <si>
    <t>MCP8 204305/2026</t>
  </si>
  <si>
    <t>Rozvoj badmintonu na Praze 8</t>
  </si>
  <si>
    <t>SK PROSEK PRAHA (00539601)</t>
  </si>
  <si>
    <t>MCP8 228636/2026</t>
  </si>
  <si>
    <t>Rozhýbejme pražské děti na "Osmičce" lezením v roce 2026</t>
  </si>
  <si>
    <t>HO Namche, z.s. (05258065)</t>
  </si>
  <si>
    <t>MCP8 210077/2026, MCP8 213398/2026</t>
  </si>
  <si>
    <t>Finanční podíl na spotřebě energií a opravách a údržbě sportovních zařízení</t>
  </si>
  <si>
    <t>Tělocvičná jednota Sokol Čimice (63108798)</t>
  </si>
  <si>
    <t>MCP8 204000/2026</t>
  </si>
  <si>
    <t>Podpora tréninkové činnosti mládeže KOB Tretra Praha 2026</t>
  </si>
  <si>
    <t>KLUB ORIENTAČNÍHO BĚHU TRETRA PRAHA, z.s. (49625543)</t>
  </si>
  <si>
    <t>MCP8 201706/2026</t>
  </si>
  <si>
    <t>Celoroční tréninková příprava pro beachvolejbalovou a volejbalovou mládež</t>
  </si>
  <si>
    <t>BV Blue Sport Praha z.s. (49626493)</t>
  </si>
  <si>
    <t>MCP8 215047/2026</t>
  </si>
  <si>
    <t>Podpora mládežnických družstev hokejbalového klubu SK Rebel Praha</t>
  </si>
  <si>
    <t>Sportovní klub Rebel Praha, z. s. (03127559)</t>
  </si>
  <si>
    <t>MCP8 228624/2026</t>
  </si>
  <si>
    <t>Gymnastické kurzy při školách Prahy 8</t>
  </si>
  <si>
    <t>LUDUS MAGNUS, z.s. (03578151)</t>
  </si>
  <si>
    <t>MCP8 228651/2026;MCP8 232956/2026</t>
  </si>
  <si>
    <t>Sportuj s námi</t>
  </si>
  <si>
    <t>GYMPRA - Gymnastická Akademie Praha z.s. (01661612)</t>
  </si>
  <si>
    <t>MCP8 215101/2026</t>
  </si>
  <si>
    <t>SK Čimis</t>
  </si>
  <si>
    <t>Čimis z.s. (02214776)</t>
  </si>
  <si>
    <t>MCP8 210118/2026</t>
  </si>
  <si>
    <t>Dlouhodobá sportovní výchova dětí a mládeže v breakingu na Praze 8</t>
  </si>
  <si>
    <t>Movement&amp;Breaking, z. s. (14379732)</t>
  </si>
  <si>
    <t>MCP8 215164/2026</t>
  </si>
  <si>
    <t>Moderní pětiboj na Praze 8</t>
  </si>
  <si>
    <t>Tělovýchovná jednota Dukla Praha, z.s. (00541451)</t>
  </si>
  <si>
    <t>MCP8 228637/2026</t>
  </si>
  <si>
    <t>Podpora mládeže Modrá Hvězda Praha 2026</t>
  </si>
  <si>
    <t>Modrá Hvězda Praha, potápěčský klub mládeže, p.s. (69342831)</t>
  </si>
  <si>
    <t>MCP8 213633/2026</t>
  </si>
  <si>
    <t>Organizace oddílů a kroužků juda pro děti v ZŠ a sportovních centrech</t>
  </si>
  <si>
    <t>Judo club Kidsport, z.s. (22899596)</t>
  </si>
  <si>
    <t>MCP8 217988/2026</t>
  </si>
  <si>
    <t>Celoroční provoz tělovýchovného zařízení, vybavení oddílu dětí na P8</t>
  </si>
  <si>
    <t>TAEKWONDO KLUB PRAHA, z.s. (02426463)</t>
  </si>
  <si>
    <t>MCP8 228661/2026</t>
  </si>
  <si>
    <t>Podpora sportovních kroužků a soutěží na Praze 8 2026</t>
  </si>
  <si>
    <t>Obvodní rada Asociace školních sportovních klubů České republiky Praha 8, pobočný spolek (05624622)</t>
  </si>
  <si>
    <t>MCP8 228617/2026</t>
  </si>
  <si>
    <t>Celoroční rozvoj dětí z Prahy 8 a boj proti nežádoucím vlivům</t>
  </si>
  <si>
    <t>SK KAMIWAZA KARATE z.s. (22667288)</t>
  </si>
  <si>
    <t>MCP8 217992/2026</t>
  </si>
  <si>
    <t>Výuka korejského bojového umění taekwon-do v roce 2026</t>
  </si>
  <si>
    <t>Škola TAEKWON-DO I.T.F. GE-BAEK HOSIN SOOL, z.s. (70867968)</t>
  </si>
  <si>
    <t>MCP8 218919/2026</t>
  </si>
  <si>
    <t>Podpora mládežnického stolního tenisu v oddíle KST Bohnice</t>
  </si>
  <si>
    <t>Klub stolního tenisu Bohnice z.s. (22749462)</t>
  </si>
  <si>
    <t>MCP8 228674/2026</t>
  </si>
  <si>
    <t>Zajištění sportovních kurzů pro děti a mládež na Praze 8</t>
  </si>
  <si>
    <t>Asociace pro volný čas, sport a kulturu, z.s. (22611924)</t>
  </si>
  <si>
    <t>MCP8 228610/2026;MCP8 234799/2026</t>
  </si>
  <si>
    <t>trénování ploutvařů na Šutce</t>
  </si>
  <si>
    <t>Klub plavání mládeže PULEC Praha-SČP, pobočný spolek (71244336)</t>
  </si>
  <si>
    <t>MCP8 228625/2026</t>
  </si>
  <si>
    <t>Sportovní kurzy inline bruslení při školách Prahy 8</t>
  </si>
  <si>
    <t>SK JSMEINLINE, z. s. (07465921)</t>
  </si>
  <si>
    <t>MCP8 228631/2026</t>
  </si>
  <si>
    <t>Sportujeme, vyhráváme a k tomu se dobře máme!</t>
  </si>
  <si>
    <t>Tělovýchovná jednota Libeňský ostrov, z.s. (00540447)</t>
  </si>
  <si>
    <t>MCP8 228635/2026</t>
  </si>
  <si>
    <t>Podpora sportovních aktivit mládeže na Hajnovce</t>
  </si>
  <si>
    <t>Sportovní klub Hajnovka z.s. (22814493)</t>
  </si>
  <si>
    <t>MCP8 228676/2026</t>
  </si>
  <si>
    <t>Podpora mládežnického sportu spolku RTP z.s.</t>
  </si>
  <si>
    <t>RTP z.s. (22042393)</t>
  </si>
  <si>
    <t>MCP8 228659/2026; MCP8 234062/2026</t>
  </si>
  <si>
    <t>Rozvoj atletické přípravy dětí a mládeže na Praze 8</t>
  </si>
  <si>
    <t>Školní atletický klub Novoborská, z.s. (69344531)</t>
  </si>
  <si>
    <t>MCP8 228672/2026</t>
  </si>
  <si>
    <t>Dlouhodobá činnost plaveckého oddílu Elab team z.s. pro spádovou oblast Praha 8</t>
  </si>
  <si>
    <t>Elab team, z.s. (03437221)</t>
  </si>
  <si>
    <t>MCP8 228693/2026;MCP8 233034/2026</t>
  </si>
  <si>
    <t>Dlouhodobá sportovní činnost oddílu BK METEOR PRAHA</t>
  </si>
  <si>
    <t>BK METEOR PRAHA z.s. (14099101)</t>
  </si>
  <si>
    <t>MCP8 228701/2026</t>
  </si>
  <si>
    <t>Příspěvek na celoroční činnost pro děti a mládež v roce 2026</t>
  </si>
  <si>
    <t>Škola Taekwon-do Dan-Gun, z.s. (61389731)</t>
  </si>
  <si>
    <t>MCP8 228710/2026</t>
  </si>
  <si>
    <t>Podpora celoroční činnosti dětí a mládeže a zajištení provozu HBC Stadion Palmovka v roce 2026</t>
  </si>
  <si>
    <t>HBC Stadion Palmovka, z. s. (11934301)</t>
  </si>
  <si>
    <t>dotace 2025</t>
  </si>
  <si>
    <t>požadavek 2026</t>
  </si>
  <si>
    <t>počet členů do 18 let</t>
  </si>
  <si>
    <t>částka podle členů</t>
  </si>
  <si>
    <t>potřebnost body</t>
  </si>
  <si>
    <t>potřebnost Kč</t>
  </si>
  <si>
    <t>poznámka</t>
  </si>
  <si>
    <t>spolupráce s MČ 0-32-75</t>
  </si>
  <si>
    <t>Dlouhodobá sportovní výchova dětí a mládeže 2026 - do 250 tis. Kč</t>
  </si>
  <si>
    <t>Pořadové číslo</t>
  </si>
  <si>
    <t>Celkem</t>
  </si>
  <si>
    <t xml:space="preserve">návrh komise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</si>
</sst>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6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6" borderId="1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topLeftCell="A19" workbookViewId="0">
      <selection activeCell="K1" sqref="K1:O3"/>
    </sheetView>
  </sheetViews>
  <sheetFormatPr defaultColWidth="9.28515625" defaultRowHeight="12.75" x14ac:dyDescent="0.2"/>
  <cols>
    <col min="1" max="1" width="9.5703125" style="6" customWidth="1"/>
    <col min="2" max="2" width="6" style="6" customWidth="1"/>
    <col min="3" max="3" width="54" style="1" hidden="1" customWidth="1"/>
    <col min="4" max="4" width="0.28515625" style="1" customWidth="1"/>
    <col min="5" max="5" width="20.42578125" style="9" customWidth="1"/>
    <col min="6" max="6" width="17" style="9" customWidth="1"/>
    <col min="7" max="7" width="7.5703125" style="10" customWidth="1"/>
    <col min="8" max="8" width="10.28515625" style="10" customWidth="1"/>
    <col min="9" max="9" width="8.7109375" style="6" customWidth="1"/>
    <col min="10" max="10" width="7.42578125" style="6" customWidth="1"/>
    <col min="11" max="11" width="7.7109375" style="10" customWidth="1"/>
    <col min="12" max="12" width="7" style="6" customWidth="1"/>
    <col min="13" max="13" width="7.7109375" style="6" customWidth="1"/>
    <col min="14" max="14" width="9" style="10" customWidth="1"/>
    <col min="15" max="15" width="11.28515625" style="11" customWidth="1"/>
    <col min="16" max="16" width="9.7109375" style="1" bestFit="1" customWidth="1"/>
    <col min="17" max="17" width="18.7109375" style="1" customWidth="1"/>
    <col min="18" max="16384" width="9.28515625" style="1"/>
  </cols>
  <sheetData>
    <row r="1" spans="1:17" x14ac:dyDescent="0.2">
      <c r="K1" s="11"/>
      <c r="L1" s="1"/>
      <c r="M1" s="11"/>
      <c r="N1" s="20"/>
    </row>
    <row r="2" spans="1:17" x14ac:dyDescent="0.2">
      <c r="K2" s="11"/>
      <c r="L2" s="1"/>
      <c r="M2" s="11"/>
      <c r="N2" s="20"/>
    </row>
    <row r="3" spans="1:17" x14ac:dyDescent="0.2">
      <c r="K3" s="11"/>
      <c r="L3" s="1"/>
      <c r="M3" s="11"/>
      <c r="N3" s="20"/>
    </row>
    <row r="5" spans="1:17" ht="13.5" thickBot="1" x14ac:dyDescent="0.25"/>
    <row r="6" spans="1:17" ht="13.5" thickBot="1" x14ac:dyDescent="0.25">
      <c r="A6" s="63" t="s">
        <v>113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</row>
    <row r="7" spans="1:17" s="6" customFormat="1" ht="39" thickBot="1" x14ac:dyDescent="0.3">
      <c r="A7" s="22" t="s">
        <v>114</v>
      </c>
      <c r="B7" s="23" t="s">
        <v>0</v>
      </c>
      <c r="C7" s="23" t="s">
        <v>1</v>
      </c>
      <c r="D7" s="23" t="s">
        <v>2</v>
      </c>
      <c r="E7" s="24" t="s">
        <v>3</v>
      </c>
      <c r="F7" s="24" t="s">
        <v>4</v>
      </c>
      <c r="G7" s="25" t="s">
        <v>105</v>
      </c>
      <c r="H7" s="26" t="s">
        <v>106</v>
      </c>
      <c r="I7" s="24" t="s">
        <v>107</v>
      </c>
      <c r="J7" s="27" t="s">
        <v>108</v>
      </c>
      <c r="K7" s="28" t="s">
        <v>112</v>
      </c>
      <c r="L7" s="24" t="s">
        <v>109</v>
      </c>
      <c r="M7" s="29" t="s">
        <v>110</v>
      </c>
      <c r="N7" s="30" t="s">
        <v>116</v>
      </c>
      <c r="O7" s="31" t="s">
        <v>111</v>
      </c>
      <c r="P7" s="10"/>
      <c r="Q7" s="7"/>
    </row>
    <row r="8" spans="1:17" ht="51" x14ac:dyDescent="0.2">
      <c r="A8" s="32">
        <v>1</v>
      </c>
      <c r="B8" s="33">
        <v>15969</v>
      </c>
      <c r="C8" s="34" t="s">
        <v>24</v>
      </c>
      <c r="D8" s="34" t="s">
        <v>5</v>
      </c>
      <c r="E8" s="35" t="s">
        <v>25</v>
      </c>
      <c r="F8" s="35" t="s">
        <v>26</v>
      </c>
      <c r="G8" s="36">
        <v>250000</v>
      </c>
      <c r="H8" s="37">
        <v>250000</v>
      </c>
      <c r="I8" s="38">
        <v>290</v>
      </c>
      <c r="J8" s="39">
        <f t="shared" ref="J8:J23" si="0">I8*798</f>
        <v>231420</v>
      </c>
      <c r="K8" s="40">
        <v>75000</v>
      </c>
      <c r="L8" s="38">
        <v>8.75</v>
      </c>
      <c r="M8" s="41">
        <f t="shared" ref="M8:M23" si="1">L8*18400</f>
        <v>161000</v>
      </c>
      <c r="N8" s="42">
        <v>250000</v>
      </c>
      <c r="O8" s="43"/>
      <c r="Q8" s="18"/>
    </row>
    <row r="9" spans="1:17" ht="38.25" x14ac:dyDescent="0.2">
      <c r="A9" s="44">
        <v>2</v>
      </c>
      <c r="B9" s="8">
        <v>16062</v>
      </c>
      <c r="C9" s="3" t="s">
        <v>33</v>
      </c>
      <c r="D9" s="3" t="s">
        <v>5</v>
      </c>
      <c r="E9" s="4" t="s">
        <v>34</v>
      </c>
      <c r="F9" s="4" t="s">
        <v>35</v>
      </c>
      <c r="G9" s="5">
        <v>230000</v>
      </c>
      <c r="H9" s="15">
        <v>980000</v>
      </c>
      <c r="I9" s="2">
        <v>108</v>
      </c>
      <c r="J9" s="14">
        <f t="shared" si="0"/>
        <v>86184</v>
      </c>
      <c r="K9" s="13">
        <v>0</v>
      </c>
      <c r="L9" s="2">
        <v>6.25</v>
      </c>
      <c r="M9" s="12">
        <f t="shared" si="1"/>
        <v>115000</v>
      </c>
      <c r="N9" s="19">
        <v>250000</v>
      </c>
      <c r="O9" s="45"/>
      <c r="Q9" s="18"/>
    </row>
    <row r="10" spans="1:17" ht="38.25" x14ac:dyDescent="0.2">
      <c r="A10" s="44">
        <v>3</v>
      </c>
      <c r="B10" s="8">
        <v>16219</v>
      </c>
      <c r="C10" s="3" t="s">
        <v>63</v>
      </c>
      <c r="D10" s="3" t="s">
        <v>5</v>
      </c>
      <c r="E10" s="4" t="s">
        <v>64</v>
      </c>
      <c r="F10" s="4" t="s">
        <v>65</v>
      </c>
      <c r="G10" s="5">
        <v>200000</v>
      </c>
      <c r="H10" s="15">
        <v>250000</v>
      </c>
      <c r="I10" s="2">
        <v>162</v>
      </c>
      <c r="J10" s="14">
        <f t="shared" si="0"/>
        <v>129276</v>
      </c>
      <c r="K10" s="13">
        <v>32500</v>
      </c>
      <c r="L10" s="2">
        <v>6.75</v>
      </c>
      <c r="M10" s="12">
        <f t="shared" si="1"/>
        <v>124200</v>
      </c>
      <c r="N10" s="19">
        <v>250000</v>
      </c>
      <c r="O10" s="45"/>
      <c r="Q10" s="18"/>
    </row>
    <row r="11" spans="1:17" ht="51" x14ac:dyDescent="0.2">
      <c r="A11" s="44">
        <v>4</v>
      </c>
      <c r="B11" s="8">
        <v>15927</v>
      </c>
      <c r="C11" s="3" t="s">
        <v>12</v>
      </c>
      <c r="D11" s="3" t="s">
        <v>5</v>
      </c>
      <c r="E11" s="4" t="s">
        <v>13</v>
      </c>
      <c r="F11" s="4" t="s">
        <v>14</v>
      </c>
      <c r="G11" s="5">
        <v>200000</v>
      </c>
      <c r="H11" s="15">
        <v>245000</v>
      </c>
      <c r="I11" s="2">
        <v>68</v>
      </c>
      <c r="J11" s="14">
        <f t="shared" si="0"/>
        <v>54264</v>
      </c>
      <c r="K11" s="13">
        <v>32500</v>
      </c>
      <c r="L11" s="2">
        <v>7.5</v>
      </c>
      <c r="M11" s="12">
        <f t="shared" si="1"/>
        <v>138000</v>
      </c>
      <c r="N11" s="19">
        <v>220000</v>
      </c>
      <c r="O11" s="45"/>
      <c r="Q11" s="18"/>
    </row>
    <row r="12" spans="1:17" ht="25.5" x14ac:dyDescent="0.2">
      <c r="A12" s="44">
        <v>5</v>
      </c>
      <c r="B12" s="8">
        <v>16084</v>
      </c>
      <c r="C12" s="3" t="s">
        <v>36</v>
      </c>
      <c r="D12" s="3" t="s">
        <v>5</v>
      </c>
      <c r="E12" s="4" t="s">
        <v>37</v>
      </c>
      <c r="F12" s="4" t="s">
        <v>38</v>
      </c>
      <c r="G12" s="5">
        <v>120000</v>
      </c>
      <c r="H12" s="15">
        <v>480000</v>
      </c>
      <c r="I12" s="2">
        <v>342</v>
      </c>
      <c r="J12" s="14">
        <f t="shared" si="0"/>
        <v>272916</v>
      </c>
      <c r="K12" s="13">
        <v>0</v>
      </c>
      <c r="L12" s="2">
        <v>6.75</v>
      </c>
      <c r="M12" s="12">
        <f t="shared" si="1"/>
        <v>124200</v>
      </c>
      <c r="N12" s="19">
        <v>180000</v>
      </c>
      <c r="O12" s="45"/>
      <c r="Q12" s="18"/>
    </row>
    <row r="13" spans="1:17" ht="51" x14ac:dyDescent="0.2">
      <c r="A13" s="44">
        <v>6</v>
      </c>
      <c r="B13" s="8">
        <v>16177</v>
      </c>
      <c r="C13" s="3" t="s">
        <v>54</v>
      </c>
      <c r="D13" s="3" t="s">
        <v>5</v>
      </c>
      <c r="E13" s="4" t="s">
        <v>55</v>
      </c>
      <c r="F13" s="4" t="s">
        <v>56</v>
      </c>
      <c r="G13" s="5">
        <v>140000</v>
      </c>
      <c r="H13" s="15">
        <v>280000</v>
      </c>
      <c r="I13" s="2">
        <v>233</v>
      </c>
      <c r="J13" s="14">
        <f t="shared" si="0"/>
        <v>185934</v>
      </c>
      <c r="K13" s="13">
        <v>32500</v>
      </c>
      <c r="L13" s="2">
        <v>6.25</v>
      </c>
      <c r="M13" s="12">
        <f t="shared" si="1"/>
        <v>115000</v>
      </c>
      <c r="N13" s="19">
        <v>180000</v>
      </c>
      <c r="O13" s="45"/>
      <c r="Q13" s="18"/>
    </row>
    <row r="14" spans="1:17" ht="38.25" x14ac:dyDescent="0.2">
      <c r="A14" s="44">
        <v>7</v>
      </c>
      <c r="B14" s="8">
        <v>15968</v>
      </c>
      <c r="C14" s="3" t="s">
        <v>21</v>
      </c>
      <c r="D14" s="3" t="s">
        <v>5</v>
      </c>
      <c r="E14" s="4" t="s">
        <v>22</v>
      </c>
      <c r="F14" s="4" t="s">
        <v>23</v>
      </c>
      <c r="G14" s="5">
        <v>150000</v>
      </c>
      <c r="H14" s="15">
        <v>170000</v>
      </c>
      <c r="I14" s="2">
        <v>119</v>
      </c>
      <c r="J14" s="14">
        <f t="shared" si="0"/>
        <v>94962</v>
      </c>
      <c r="K14" s="13">
        <v>0</v>
      </c>
      <c r="L14" s="2">
        <v>6.75</v>
      </c>
      <c r="M14" s="12">
        <f t="shared" si="1"/>
        <v>124200</v>
      </c>
      <c r="N14" s="19">
        <v>170000</v>
      </c>
      <c r="O14" s="45"/>
      <c r="Q14" s="18"/>
    </row>
    <row r="15" spans="1:17" ht="51" x14ac:dyDescent="0.2">
      <c r="A15" s="44">
        <v>8</v>
      </c>
      <c r="B15" s="8">
        <v>15922</v>
      </c>
      <c r="C15" s="3" t="s">
        <v>6</v>
      </c>
      <c r="D15" s="3" t="s">
        <v>5</v>
      </c>
      <c r="E15" s="4" t="s">
        <v>7</v>
      </c>
      <c r="F15" s="4" t="s">
        <v>8</v>
      </c>
      <c r="G15" s="5">
        <v>150000</v>
      </c>
      <c r="H15" s="15">
        <v>500000</v>
      </c>
      <c r="I15" s="2">
        <v>182</v>
      </c>
      <c r="J15" s="14">
        <f t="shared" si="0"/>
        <v>145236</v>
      </c>
      <c r="K15" s="13">
        <v>0</v>
      </c>
      <c r="L15" s="2">
        <v>6.25</v>
      </c>
      <c r="M15" s="12">
        <f t="shared" si="1"/>
        <v>115000</v>
      </c>
      <c r="N15" s="19">
        <v>160000</v>
      </c>
      <c r="O15" s="45"/>
      <c r="Q15" s="18"/>
    </row>
    <row r="16" spans="1:17" ht="25.5" x14ac:dyDescent="0.2">
      <c r="A16" s="44">
        <v>9</v>
      </c>
      <c r="B16" s="8">
        <v>15931</v>
      </c>
      <c r="C16" s="3" t="s">
        <v>15</v>
      </c>
      <c r="D16" s="3" t="s">
        <v>5</v>
      </c>
      <c r="E16" s="4" t="s">
        <v>16</v>
      </c>
      <c r="F16" s="4" t="s">
        <v>17</v>
      </c>
      <c r="G16" s="5">
        <v>0</v>
      </c>
      <c r="H16" s="15">
        <v>267560</v>
      </c>
      <c r="I16" s="2">
        <v>153</v>
      </c>
      <c r="J16" s="14">
        <f t="shared" si="0"/>
        <v>122094</v>
      </c>
      <c r="K16" s="13">
        <v>0</v>
      </c>
      <c r="L16" s="2">
        <v>5.25</v>
      </c>
      <c r="M16" s="12">
        <f t="shared" si="1"/>
        <v>96600</v>
      </c>
      <c r="N16" s="19">
        <v>160000</v>
      </c>
      <c r="O16" s="45"/>
      <c r="Q16" s="18"/>
    </row>
    <row r="17" spans="1:17" ht="38.25" x14ac:dyDescent="0.2">
      <c r="A17" s="44">
        <v>10</v>
      </c>
      <c r="B17" s="8">
        <v>16233</v>
      </c>
      <c r="C17" s="3" t="s">
        <v>78</v>
      </c>
      <c r="D17" s="3" t="s">
        <v>5</v>
      </c>
      <c r="E17" s="4" t="s">
        <v>79</v>
      </c>
      <c r="F17" s="4" t="s">
        <v>80</v>
      </c>
      <c r="G17" s="5">
        <v>100000</v>
      </c>
      <c r="H17" s="15">
        <v>225000</v>
      </c>
      <c r="I17" s="2">
        <v>123</v>
      </c>
      <c r="J17" s="14">
        <f t="shared" si="0"/>
        <v>98154</v>
      </c>
      <c r="K17" s="13">
        <v>75000</v>
      </c>
      <c r="L17" s="2">
        <v>6.75</v>
      </c>
      <c r="M17" s="12">
        <f t="shared" si="1"/>
        <v>124200</v>
      </c>
      <c r="N17" s="19">
        <v>160000</v>
      </c>
      <c r="O17" s="45"/>
      <c r="Q17" s="18"/>
    </row>
    <row r="18" spans="1:17" ht="51" x14ac:dyDescent="0.2">
      <c r="A18" s="44">
        <v>11</v>
      </c>
      <c r="B18" s="8">
        <v>16035</v>
      </c>
      <c r="C18" s="3" t="s">
        <v>30</v>
      </c>
      <c r="D18" s="3" t="s">
        <v>5</v>
      </c>
      <c r="E18" s="4" t="s">
        <v>31</v>
      </c>
      <c r="F18" s="4" t="s">
        <v>32</v>
      </c>
      <c r="G18" s="5">
        <v>120000</v>
      </c>
      <c r="H18" s="15">
        <v>545000</v>
      </c>
      <c r="I18" s="2">
        <v>87</v>
      </c>
      <c r="J18" s="14">
        <f t="shared" si="0"/>
        <v>69426</v>
      </c>
      <c r="K18" s="13">
        <v>0</v>
      </c>
      <c r="L18" s="2">
        <v>6</v>
      </c>
      <c r="M18" s="12">
        <f t="shared" si="1"/>
        <v>110400</v>
      </c>
      <c r="N18" s="19">
        <v>150000</v>
      </c>
      <c r="O18" s="45"/>
      <c r="Q18" s="18"/>
    </row>
    <row r="19" spans="1:17" ht="38.25" x14ac:dyDescent="0.2">
      <c r="A19" s="44">
        <v>12</v>
      </c>
      <c r="B19" s="8">
        <v>16237</v>
      </c>
      <c r="C19" s="3" t="s">
        <v>84</v>
      </c>
      <c r="D19" s="3" t="s">
        <v>5</v>
      </c>
      <c r="E19" s="4" t="s">
        <v>85</v>
      </c>
      <c r="F19" s="4" t="s">
        <v>86</v>
      </c>
      <c r="G19" s="5">
        <v>0</v>
      </c>
      <c r="H19" s="15">
        <v>380000</v>
      </c>
      <c r="I19" s="2">
        <v>127</v>
      </c>
      <c r="J19" s="14">
        <f t="shared" si="0"/>
        <v>101346</v>
      </c>
      <c r="K19" s="13">
        <v>0</v>
      </c>
      <c r="L19" s="2">
        <v>5.75</v>
      </c>
      <c r="M19" s="12">
        <f t="shared" si="1"/>
        <v>105800</v>
      </c>
      <c r="N19" s="19">
        <v>140000</v>
      </c>
      <c r="O19" s="45"/>
      <c r="Q19" s="18"/>
    </row>
    <row r="20" spans="1:17" ht="51" x14ac:dyDescent="0.2">
      <c r="A20" s="44">
        <v>13</v>
      </c>
      <c r="B20" s="8">
        <v>16234</v>
      </c>
      <c r="C20" s="3" t="s">
        <v>81</v>
      </c>
      <c r="D20" s="3" t="s">
        <v>5</v>
      </c>
      <c r="E20" s="4" t="s">
        <v>82</v>
      </c>
      <c r="F20" s="4" t="s">
        <v>83</v>
      </c>
      <c r="G20" s="5">
        <v>100000</v>
      </c>
      <c r="H20" s="15">
        <v>650000</v>
      </c>
      <c r="I20" s="2">
        <v>89</v>
      </c>
      <c r="J20" s="14">
        <f t="shared" si="0"/>
        <v>71022</v>
      </c>
      <c r="K20" s="13">
        <v>0</v>
      </c>
      <c r="L20" s="2">
        <v>5.5</v>
      </c>
      <c r="M20" s="12">
        <f t="shared" si="1"/>
        <v>101200</v>
      </c>
      <c r="N20" s="19">
        <v>120000</v>
      </c>
      <c r="O20" s="45"/>
      <c r="Q20" s="18"/>
    </row>
    <row r="21" spans="1:17" ht="51" x14ac:dyDescent="0.2">
      <c r="A21" s="44">
        <v>14</v>
      </c>
      <c r="B21" s="8">
        <v>16099</v>
      </c>
      <c r="C21" s="3" t="s">
        <v>39</v>
      </c>
      <c r="D21" s="3" t="s">
        <v>5</v>
      </c>
      <c r="E21" s="4" t="s">
        <v>40</v>
      </c>
      <c r="F21" s="4" t="s">
        <v>41</v>
      </c>
      <c r="G21" s="5">
        <v>0</v>
      </c>
      <c r="H21" s="15">
        <v>1200000</v>
      </c>
      <c r="I21" s="2">
        <v>268</v>
      </c>
      <c r="J21" s="14">
        <f t="shared" si="0"/>
        <v>213864</v>
      </c>
      <c r="K21" s="13">
        <v>0</v>
      </c>
      <c r="L21" s="2">
        <v>3.5</v>
      </c>
      <c r="M21" s="12">
        <f t="shared" si="1"/>
        <v>64400</v>
      </c>
      <c r="N21" s="19">
        <v>100000</v>
      </c>
      <c r="O21" s="45"/>
      <c r="Q21" s="18"/>
    </row>
    <row r="22" spans="1:17" ht="25.5" x14ac:dyDescent="0.2">
      <c r="A22" s="44">
        <v>15</v>
      </c>
      <c r="B22" s="8">
        <v>16107</v>
      </c>
      <c r="C22" s="3" t="s">
        <v>42</v>
      </c>
      <c r="D22" s="3" t="s">
        <v>5</v>
      </c>
      <c r="E22" s="4" t="s">
        <v>43</v>
      </c>
      <c r="F22" s="4" t="s">
        <v>44</v>
      </c>
      <c r="G22" s="5">
        <v>60000</v>
      </c>
      <c r="H22" s="15">
        <v>193400</v>
      </c>
      <c r="I22" s="2">
        <v>39</v>
      </c>
      <c r="J22" s="14">
        <f t="shared" si="0"/>
        <v>31122</v>
      </c>
      <c r="K22" s="13">
        <v>75000</v>
      </c>
      <c r="L22" s="2">
        <v>6.25</v>
      </c>
      <c r="M22" s="12">
        <f t="shared" si="1"/>
        <v>115000</v>
      </c>
      <c r="N22" s="19">
        <v>100000</v>
      </c>
      <c r="O22" s="45"/>
      <c r="Q22" s="18"/>
    </row>
    <row r="23" spans="1:17" ht="51" x14ac:dyDescent="0.2">
      <c r="A23" s="44">
        <v>16</v>
      </c>
      <c r="B23" s="8">
        <v>16132</v>
      </c>
      <c r="C23" s="3" t="s">
        <v>48</v>
      </c>
      <c r="D23" s="3" t="s">
        <v>5</v>
      </c>
      <c r="E23" s="4" t="s">
        <v>49</v>
      </c>
      <c r="F23" s="4" t="s">
        <v>50</v>
      </c>
      <c r="G23" s="5">
        <v>0</v>
      </c>
      <c r="H23" s="15">
        <v>100000</v>
      </c>
      <c r="I23" s="2">
        <v>115</v>
      </c>
      <c r="J23" s="14">
        <f t="shared" si="0"/>
        <v>91770</v>
      </c>
      <c r="K23" s="13">
        <v>0</v>
      </c>
      <c r="L23" s="2">
        <v>6</v>
      </c>
      <c r="M23" s="12">
        <f t="shared" si="1"/>
        <v>110400</v>
      </c>
      <c r="N23" s="19">
        <v>100000</v>
      </c>
      <c r="O23" s="45"/>
      <c r="Q23" s="18"/>
    </row>
    <row r="24" spans="1:17" ht="38.25" x14ac:dyDescent="0.2">
      <c r="A24" s="44">
        <v>17</v>
      </c>
      <c r="B24" s="8">
        <v>16109</v>
      </c>
      <c r="C24" s="3" t="s">
        <v>45</v>
      </c>
      <c r="D24" s="3" t="s">
        <v>5</v>
      </c>
      <c r="E24" s="4" t="s">
        <v>46</v>
      </c>
      <c r="F24" s="4" t="s">
        <v>47</v>
      </c>
      <c r="G24" s="5">
        <v>0</v>
      </c>
      <c r="H24" s="15">
        <v>215000</v>
      </c>
      <c r="I24" s="2">
        <v>80</v>
      </c>
      <c r="J24" s="14">
        <f t="shared" ref="J24:J40" si="2">I24*798</f>
        <v>63840</v>
      </c>
      <c r="K24" s="13">
        <v>0</v>
      </c>
      <c r="L24" s="2">
        <v>4.5</v>
      </c>
      <c r="M24" s="12">
        <f t="shared" ref="M24:M40" si="3">L24*18400</f>
        <v>82800</v>
      </c>
      <c r="N24" s="19">
        <v>80000</v>
      </c>
      <c r="O24" s="45"/>
      <c r="Q24" s="18"/>
    </row>
    <row r="25" spans="1:17" ht="51" x14ac:dyDescent="0.2">
      <c r="A25" s="44">
        <v>18</v>
      </c>
      <c r="B25" s="8">
        <v>16174</v>
      </c>
      <c r="C25" s="3" t="s">
        <v>51</v>
      </c>
      <c r="D25" s="3" t="s">
        <v>5</v>
      </c>
      <c r="E25" s="4" t="s">
        <v>52</v>
      </c>
      <c r="F25" s="4" t="s">
        <v>53</v>
      </c>
      <c r="G25" s="5">
        <v>70000</v>
      </c>
      <c r="H25" s="15">
        <v>285000</v>
      </c>
      <c r="I25" s="2">
        <v>37</v>
      </c>
      <c r="J25" s="14">
        <f t="shared" si="2"/>
        <v>29526</v>
      </c>
      <c r="K25" s="13">
        <v>0</v>
      </c>
      <c r="L25" s="2">
        <v>5.25</v>
      </c>
      <c r="M25" s="12">
        <f t="shared" si="3"/>
        <v>96600</v>
      </c>
      <c r="N25" s="19">
        <v>80000</v>
      </c>
      <c r="O25" s="45"/>
      <c r="Q25" s="18"/>
    </row>
    <row r="26" spans="1:17" ht="76.5" x14ac:dyDescent="0.2">
      <c r="A26" s="44">
        <v>19</v>
      </c>
      <c r="B26" s="8">
        <v>16191</v>
      </c>
      <c r="C26" s="3" t="s">
        <v>60</v>
      </c>
      <c r="D26" s="3" t="s">
        <v>5</v>
      </c>
      <c r="E26" s="4" t="s">
        <v>61</v>
      </c>
      <c r="F26" s="4" t="s">
        <v>62</v>
      </c>
      <c r="G26" s="5">
        <v>0</v>
      </c>
      <c r="H26" s="15">
        <v>370000</v>
      </c>
      <c r="I26" s="2">
        <v>320</v>
      </c>
      <c r="J26" s="14">
        <f t="shared" si="2"/>
        <v>255360</v>
      </c>
      <c r="K26" s="13">
        <v>0</v>
      </c>
      <c r="L26" s="2">
        <v>4.75</v>
      </c>
      <c r="M26" s="12">
        <f t="shared" si="3"/>
        <v>87400</v>
      </c>
      <c r="N26" s="19">
        <v>80000</v>
      </c>
      <c r="O26" s="45"/>
      <c r="Q26" s="18"/>
    </row>
    <row r="27" spans="1:17" ht="38.25" x14ac:dyDescent="0.2">
      <c r="A27" s="44">
        <v>20</v>
      </c>
      <c r="B27" s="8">
        <v>16227</v>
      </c>
      <c r="C27" s="3" t="s">
        <v>69</v>
      </c>
      <c r="D27" s="3" t="s">
        <v>5</v>
      </c>
      <c r="E27" s="4" t="s">
        <v>70</v>
      </c>
      <c r="F27" s="4" t="s">
        <v>71</v>
      </c>
      <c r="G27" s="5">
        <v>10000</v>
      </c>
      <c r="H27" s="15">
        <v>350000</v>
      </c>
      <c r="I27" s="2">
        <v>73</v>
      </c>
      <c r="J27" s="14">
        <f t="shared" si="2"/>
        <v>58254</v>
      </c>
      <c r="K27" s="13">
        <v>0</v>
      </c>
      <c r="L27" s="2">
        <v>6.25</v>
      </c>
      <c r="M27" s="12">
        <f t="shared" si="3"/>
        <v>115000</v>
      </c>
      <c r="N27" s="19">
        <v>80000</v>
      </c>
      <c r="O27" s="45"/>
      <c r="Q27" s="18"/>
    </row>
    <row r="28" spans="1:17" ht="25.5" x14ac:dyDescent="0.2">
      <c r="A28" s="44">
        <v>21</v>
      </c>
      <c r="B28" s="8">
        <v>16239</v>
      </c>
      <c r="C28" s="3" t="s">
        <v>87</v>
      </c>
      <c r="D28" s="3" t="s">
        <v>5</v>
      </c>
      <c r="E28" s="4" t="s">
        <v>88</v>
      </c>
      <c r="F28" s="4" t="s">
        <v>89</v>
      </c>
      <c r="G28" s="5">
        <v>50000</v>
      </c>
      <c r="H28" s="15">
        <v>200000</v>
      </c>
      <c r="I28" s="2">
        <v>248</v>
      </c>
      <c r="J28" s="14">
        <f t="shared" si="2"/>
        <v>197904</v>
      </c>
      <c r="K28" s="13">
        <v>0</v>
      </c>
      <c r="L28" s="2">
        <v>4.75</v>
      </c>
      <c r="M28" s="12">
        <f t="shared" si="3"/>
        <v>87400</v>
      </c>
      <c r="N28" s="19">
        <v>80000</v>
      </c>
      <c r="O28" s="45"/>
      <c r="Q28" s="18"/>
    </row>
    <row r="29" spans="1:17" ht="51" x14ac:dyDescent="0.2">
      <c r="A29" s="44">
        <v>22</v>
      </c>
      <c r="B29" s="8">
        <v>16247</v>
      </c>
      <c r="C29" s="3" t="s">
        <v>93</v>
      </c>
      <c r="D29" s="3" t="s">
        <v>5</v>
      </c>
      <c r="E29" s="4" t="s">
        <v>94</v>
      </c>
      <c r="F29" s="4" t="s">
        <v>95</v>
      </c>
      <c r="G29" s="5">
        <v>80000</v>
      </c>
      <c r="H29" s="15">
        <v>200000</v>
      </c>
      <c r="I29" s="2">
        <v>50</v>
      </c>
      <c r="J29" s="14">
        <f t="shared" si="2"/>
        <v>39900</v>
      </c>
      <c r="K29" s="13">
        <v>0</v>
      </c>
      <c r="L29" s="2">
        <v>6.75</v>
      </c>
      <c r="M29" s="12">
        <f t="shared" si="3"/>
        <v>124200</v>
      </c>
      <c r="N29" s="19">
        <v>80000</v>
      </c>
      <c r="O29" s="45"/>
      <c r="Q29" s="18"/>
    </row>
    <row r="30" spans="1:17" ht="38.25" x14ac:dyDescent="0.2">
      <c r="A30" s="44">
        <v>23</v>
      </c>
      <c r="B30" s="8">
        <v>16229</v>
      </c>
      <c r="C30" s="3" t="s">
        <v>72</v>
      </c>
      <c r="D30" s="3" t="s">
        <v>5</v>
      </c>
      <c r="E30" s="4" t="s">
        <v>73</v>
      </c>
      <c r="F30" s="4" t="s">
        <v>74</v>
      </c>
      <c r="G30" s="5">
        <v>60000</v>
      </c>
      <c r="H30" s="15">
        <v>300000</v>
      </c>
      <c r="I30" s="2">
        <v>120</v>
      </c>
      <c r="J30" s="14">
        <f t="shared" si="2"/>
        <v>95760</v>
      </c>
      <c r="K30" s="13">
        <v>0</v>
      </c>
      <c r="L30" s="2">
        <v>6</v>
      </c>
      <c r="M30" s="12">
        <f t="shared" si="3"/>
        <v>110400</v>
      </c>
      <c r="N30" s="19">
        <v>70000</v>
      </c>
      <c r="O30" s="45"/>
      <c r="Q30" s="18"/>
    </row>
    <row r="31" spans="1:17" ht="38.25" x14ac:dyDescent="0.2">
      <c r="A31" s="44">
        <v>24</v>
      </c>
      <c r="B31" s="8">
        <v>16241</v>
      </c>
      <c r="C31" s="3" t="s">
        <v>90</v>
      </c>
      <c r="D31" s="3" t="s">
        <v>5</v>
      </c>
      <c r="E31" s="4" t="s">
        <v>91</v>
      </c>
      <c r="F31" s="4" t="s">
        <v>92</v>
      </c>
      <c r="G31" s="5">
        <v>60000</v>
      </c>
      <c r="H31" s="15">
        <v>120000</v>
      </c>
      <c r="I31" s="2">
        <v>39</v>
      </c>
      <c r="J31" s="14">
        <f t="shared" si="2"/>
        <v>31122</v>
      </c>
      <c r="K31" s="13">
        <v>0</v>
      </c>
      <c r="L31" s="2">
        <v>5</v>
      </c>
      <c r="M31" s="12">
        <f t="shared" si="3"/>
        <v>92000</v>
      </c>
      <c r="N31" s="19">
        <v>70000</v>
      </c>
      <c r="O31" s="45"/>
      <c r="Q31" s="18"/>
    </row>
    <row r="32" spans="1:17" ht="38.25" x14ac:dyDescent="0.2">
      <c r="A32" s="44">
        <v>25</v>
      </c>
      <c r="B32" s="8">
        <v>15923</v>
      </c>
      <c r="C32" s="3" t="s">
        <v>9</v>
      </c>
      <c r="D32" s="3" t="s">
        <v>5</v>
      </c>
      <c r="E32" s="4" t="s">
        <v>10</v>
      </c>
      <c r="F32" s="4" t="s">
        <v>11</v>
      </c>
      <c r="G32" s="5">
        <v>40000</v>
      </c>
      <c r="H32" s="15">
        <v>150000</v>
      </c>
      <c r="I32" s="2">
        <v>41</v>
      </c>
      <c r="J32" s="14">
        <f t="shared" si="2"/>
        <v>32718</v>
      </c>
      <c r="K32" s="13">
        <v>0</v>
      </c>
      <c r="L32" s="2">
        <v>5.25</v>
      </c>
      <c r="M32" s="12">
        <f t="shared" si="3"/>
        <v>96600</v>
      </c>
      <c r="N32" s="19">
        <v>50000</v>
      </c>
      <c r="O32" s="45"/>
      <c r="Q32" s="18"/>
    </row>
    <row r="33" spans="1:17" ht="25.5" x14ac:dyDescent="0.2">
      <c r="A33" s="44">
        <v>26</v>
      </c>
      <c r="B33" s="8">
        <v>15933</v>
      </c>
      <c r="C33" s="3" t="s">
        <v>18</v>
      </c>
      <c r="D33" s="3" t="s">
        <v>5</v>
      </c>
      <c r="E33" s="4" t="s">
        <v>19</v>
      </c>
      <c r="F33" s="4" t="s">
        <v>20</v>
      </c>
      <c r="G33" s="5">
        <v>30000</v>
      </c>
      <c r="H33" s="15">
        <v>190000</v>
      </c>
      <c r="I33" s="2">
        <v>54</v>
      </c>
      <c r="J33" s="14">
        <f t="shared" si="2"/>
        <v>43092</v>
      </c>
      <c r="K33" s="13">
        <v>0</v>
      </c>
      <c r="L33" s="2">
        <v>4.75</v>
      </c>
      <c r="M33" s="12">
        <f t="shared" si="3"/>
        <v>87400</v>
      </c>
      <c r="N33" s="19">
        <v>50000</v>
      </c>
      <c r="O33" s="45"/>
      <c r="Q33" s="18"/>
    </row>
    <row r="34" spans="1:17" ht="63.75" x14ac:dyDescent="0.2">
      <c r="A34" s="44">
        <v>27</v>
      </c>
      <c r="B34" s="8">
        <v>15990</v>
      </c>
      <c r="C34" s="3" t="s">
        <v>27</v>
      </c>
      <c r="D34" s="3" t="s">
        <v>5</v>
      </c>
      <c r="E34" s="4" t="s">
        <v>28</v>
      </c>
      <c r="F34" s="4" t="s">
        <v>29</v>
      </c>
      <c r="G34" s="5">
        <v>40000</v>
      </c>
      <c r="H34" s="15">
        <v>200000</v>
      </c>
      <c r="I34" s="2">
        <v>45</v>
      </c>
      <c r="J34" s="14">
        <f t="shared" si="2"/>
        <v>35910</v>
      </c>
      <c r="K34" s="13">
        <v>0</v>
      </c>
      <c r="L34" s="2">
        <v>4.75</v>
      </c>
      <c r="M34" s="12">
        <f t="shared" si="3"/>
        <v>87400</v>
      </c>
      <c r="N34" s="19">
        <v>40000</v>
      </c>
      <c r="O34" s="45"/>
      <c r="Q34" s="18"/>
    </row>
    <row r="35" spans="1:17" ht="38.25" x14ac:dyDescent="0.2">
      <c r="A35" s="44">
        <v>28</v>
      </c>
      <c r="B35" s="8">
        <v>16254</v>
      </c>
      <c r="C35" s="3" t="s">
        <v>96</v>
      </c>
      <c r="D35" s="3" t="s">
        <v>5</v>
      </c>
      <c r="E35" s="4" t="s">
        <v>97</v>
      </c>
      <c r="F35" s="4" t="s">
        <v>98</v>
      </c>
      <c r="G35" s="5">
        <v>0</v>
      </c>
      <c r="H35" s="15">
        <v>300000</v>
      </c>
      <c r="I35" s="2">
        <v>33</v>
      </c>
      <c r="J35" s="14">
        <f t="shared" si="2"/>
        <v>26334</v>
      </c>
      <c r="K35" s="13">
        <v>0</v>
      </c>
      <c r="L35" s="2">
        <v>4</v>
      </c>
      <c r="M35" s="12">
        <f t="shared" si="3"/>
        <v>73600</v>
      </c>
      <c r="N35" s="19">
        <v>40000</v>
      </c>
      <c r="O35" s="45"/>
      <c r="Q35" s="18"/>
    </row>
    <row r="36" spans="1:17" ht="38.25" x14ac:dyDescent="0.2">
      <c r="A36" s="44">
        <v>29</v>
      </c>
      <c r="B36" s="8">
        <v>16259</v>
      </c>
      <c r="C36" s="3" t="s">
        <v>99</v>
      </c>
      <c r="D36" s="3" t="s">
        <v>5</v>
      </c>
      <c r="E36" s="4" t="s">
        <v>100</v>
      </c>
      <c r="F36" s="4" t="s">
        <v>101</v>
      </c>
      <c r="G36" s="5">
        <v>40000</v>
      </c>
      <c r="H36" s="15">
        <v>360000</v>
      </c>
      <c r="I36" s="2">
        <v>32</v>
      </c>
      <c r="J36" s="14">
        <f t="shared" si="2"/>
        <v>25536</v>
      </c>
      <c r="K36" s="13">
        <v>32500</v>
      </c>
      <c r="L36" s="2">
        <v>5.5</v>
      </c>
      <c r="M36" s="12">
        <f t="shared" si="3"/>
        <v>101200</v>
      </c>
      <c r="N36" s="19">
        <v>40000</v>
      </c>
      <c r="O36" s="45"/>
      <c r="Q36" s="18"/>
    </row>
    <row r="37" spans="1:17" ht="63.75" x14ac:dyDescent="0.2">
      <c r="A37" s="44">
        <v>30</v>
      </c>
      <c r="B37" s="8">
        <v>16262</v>
      </c>
      <c r="C37" s="3" t="s">
        <v>102</v>
      </c>
      <c r="D37" s="3" t="s">
        <v>5</v>
      </c>
      <c r="E37" s="4" t="s">
        <v>103</v>
      </c>
      <c r="F37" s="4" t="s">
        <v>104</v>
      </c>
      <c r="G37" s="5">
        <v>30000</v>
      </c>
      <c r="H37" s="15">
        <v>400000</v>
      </c>
      <c r="I37" s="2">
        <v>45</v>
      </c>
      <c r="J37" s="14">
        <f t="shared" si="2"/>
        <v>35910</v>
      </c>
      <c r="K37" s="13">
        <v>0</v>
      </c>
      <c r="L37" s="2">
        <v>5.25</v>
      </c>
      <c r="M37" s="12">
        <f t="shared" si="3"/>
        <v>96600</v>
      </c>
      <c r="N37" s="19">
        <v>40000</v>
      </c>
      <c r="O37" s="45"/>
      <c r="Q37" s="18"/>
    </row>
    <row r="38" spans="1:17" ht="51" x14ac:dyDescent="0.2">
      <c r="A38" s="44">
        <v>31</v>
      </c>
      <c r="B38" s="8">
        <v>16184</v>
      </c>
      <c r="C38" s="3" t="s">
        <v>57</v>
      </c>
      <c r="D38" s="3" t="s">
        <v>5</v>
      </c>
      <c r="E38" s="4" t="s">
        <v>58</v>
      </c>
      <c r="F38" s="4" t="s">
        <v>59</v>
      </c>
      <c r="G38" s="5">
        <v>20000</v>
      </c>
      <c r="H38" s="15">
        <v>60000</v>
      </c>
      <c r="I38" s="2">
        <v>21</v>
      </c>
      <c r="J38" s="14">
        <f t="shared" si="2"/>
        <v>16758</v>
      </c>
      <c r="K38" s="13">
        <v>32500</v>
      </c>
      <c r="L38" s="2">
        <v>4.5</v>
      </c>
      <c r="M38" s="12">
        <f t="shared" si="3"/>
        <v>82800</v>
      </c>
      <c r="N38" s="19">
        <v>30000</v>
      </c>
      <c r="O38" s="45"/>
      <c r="Q38" s="18"/>
    </row>
    <row r="39" spans="1:17" ht="51" x14ac:dyDescent="0.2">
      <c r="A39" s="44">
        <v>32</v>
      </c>
      <c r="B39" s="8">
        <v>16222</v>
      </c>
      <c r="C39" s="3" t="s">
        <v>66</v>
      </c>
      <c r="D39" s="3" t="s">
        <v>5</v>
      </c>
      <c r="E39" s="4" t="s">
        <v>67</v>
      </c>
      <c r="F39" s="4" t="s">
        <v>68</v>
      </c>
      <c r="G39" s="5">
        <v>25000</v>
      </c>
      <c r="H39" s="15">
        <v>150000</v>
      </c>
      <c r="I39" s="2">
        <v>35</v>
      </c>
      <c r="J39" s="14">
        <f t="shared" si="2"/>
        <v>27930</v>
      </c>
      <c r="K39" s="13">
        <v>32500</v>
      </c>
      <c r="L39" s="2">
        <v>5.75</v>
      </c>
      <c r="M39" s="12">
        <f t="shared" si="3"/>
        <v>105800</v>
      </c>
      <c r="N39" s="19">
        <v>30000</v>
      </c>
      <c r="O39" s="45"/>
      <c r="Q39" s="18"/>
    </row>
    <row r="40" spans="1:17" ht="64.5" thickBot="1" x14ac:dyDescent="0.25">
      <c r="A40" s="46">
        <v>33</v>
      </c>
      <c r="B40" s="47">
        <v>16231</v>
      </c>
      <c r="C40" s="48" t="s">
        <v>75</v>
      </c>
      <c r="D40" s="48" t="s">
        <v>5</v>
      </c>
      <c r="E40" s="49" t="s">
        <v>76</v>
      </c>
      <c r="F40" s="49" t="s">
        <v>77</v>
      </c>
      <c r="G40" s="50">
        <v>20000</v>
      </c>
      <c r="H40" s="51">
        <v>90000</v>
      </c>
      <c r="I40" s="52">
        <v>20</v>
      </c>
      <c r="J40" s="53">
        <f t="shared" si="2"/>
        <v>15960</v>
      </c>
      <c r="K40" s="54">
        <v>0</v>
      </c>
      <c r="L40" s="52">
        <v>5.5</v>
      </c>
      <c r="M40" s="55">
        <f t="shared" si="3"/>
        <v>101200</v>
      </c>
      <c r="N40" s="56">
        <v>30000</v>
      </c>
      <c r="O40" s="57"/>
      <c r="Q40" s="18"/>
    </row>
    <row r="41" spans="1:17" ht="13.5" thickBot="1" x14ac:dyDescent="0.25">
      <c r="A41" s="21" t="s">
        <v>115</v>
      </c>
      <c r="B41" s="58"/>
      <c r="C41" s="59"/>
      <c r="D41" s="59"/>
      <c r="E41" s="60"/>
      <c r="F41" s="60"/>
      <c r="G41" s="61"/>
      <c r="H41" s="61">
        <f t="shared" ref="H41:N41" si="4">SUM(H8:H40)</f>
        <v>10655960</v>
      </c>
      <c r="I41" s="58">
        <f t="shared" si="4"/>
        <v>3798</v>
      </c>
      <c r="J41" s="58">
        <f t="shared" si="4"/>
        <v>3030804</v>
      </c>
      <c r="K41" s="61">
        <f t="shared" si="4"/>
        <v>420000</v>
      </c>
      <c r="L41" s="58">
        <f t="shared" si="4"/>
        <v>188.75</v>
      </c>
      <c r="M41" s="58">
        <f t="shared" si="4"/>
        <v>3473000</v>
      </c>
      <c r="N41" s="61">
        <f t="shared" si="4"/>
        <v>3660000</v>
      </c>
      <c r="O41" s="62"/>
    </row>
    <row r="43" spans="1:17" x14ac:dyDescent="0.2">
      <c r="H43" s="16"/>
      <c r="I43" s="17"/>
      <c r="J43" s="17"/>
      <c r="K43" s="16"/>
      <c r="L43" s="17"/>
    </row>
    <row r="44" spans="1:17" x14ac:dyDescent="0.2">
      <c r="H44" s="16"/>
      <c r="I44" s="17"/>
      <c r="J44" s="17"/>
      <c r="K44" s="16"/>
      <c r="L44" s="17"/>
    </row>
    <row r="65" spans="10:10" x14ac:dyDescent="0.2">
      <c r="J65" s="10"/>
    </row>
  </sheetData>
  <sortState xmlns:xlrd2="http://schemas.microsoft.com/office/spreadsheetml/2017/richdata2" ref="B8:O40">
    <sortCondition descending="1" ref="N8:N40"/>
  </sortState>
  <mergeCells count="1">
    <mergeCell ref="A6:O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Záklasníková Vlasta (P8)</dc:creator>
  <cp:lastModifiedBy>Přibylová Jana (P8)</cp:lastModifiedBy>
  <cp:lastPrinted>2026-04-21T08:05:29Z</cp:lastPrinted>
  <dcterms:created xsi:type="dcterms:W3CDTF">2026-04-22T05:46:04Z</dcterms:created>
  <dcterms:modified xsi:type="dcterms:W3CDTF">2026-04-22T08:26:57Z</dcterms:modified>
</cp:coreProperties>
</file>