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30" yWindow="345" windowWidth="17580" windowHeight="12135" tabRatio="786"/>
  </bookViews>
  <sheets>
    <sheet name="Příjmy    " sheetId="26" r:id="rId1"/>
    <sheet name="Výdaje" sheetId="27" r:id="rId2"/>
  </sheets>
  <externalReferences>
    <externalReference r:id="rId3"/>
  </externalReferences>
  <calcPr calcId="125725"/>
</workbook>
</file>

<file path=xl/calcChain.xml><?xml version="1.0" encoding="utf-8"?>
<calcChain xmlns="http://schemas.openxmlformats.org/spreadsheetml/2006/main">
  <c r="E37" i="27"/>
  <c r="C20" i="26" l="1"/>
  <c r="B20"/>
  <c r="F40" i="27"/>
  <c r="F41"/>
  <c r="F37"/>
  <c r="F7"/>
  <c r="F10"/>
  <c r="F11"/>
  <c r="F12"/>
  <c r="F13"/>
  <c r="F16"/>
  <c r="F17"/>
  <c r="F18"/>
  <c r="F19"/>
  <c r="F20"/>
  <c r="F22"/>
  <c r="F23"/>
  <c r="F25"/>
  <c r="F26"/>
  <c r="F28"/>
  <c r="F29"/>
  <c r="F31"/>
  <c r="F32"/>
  <c r="F33"/>
  <c r="F34"/>
  <c r="E36"/>
  <c r="E33"/>
  <c r="E30"/>
  <c r="F30" s="1"/>
  <c r="E27"/>
  <c r="F27" s="1"/>
  <c r="E24"/>
  <c r="F24" s="1"/>
  <c r="E21"/>
  <c r="F21" s="1"/>
  <c r="E18"/>
  <c r="E15"/>
  <c r="F15" s="1"/>
  <c r="E12"/>
  <c r="E9"/>
  <c r="F9" s="1"/>
  <c r="E6"/>
  <c r="F6" s="1"/>
  <c r="D40"/>
  <c r="C40"/>
  <c r="D37"/>
  <c r="C37"/>
  <c r="D36"/>
  <c r="C34"/>
  <c r="D33"/>
  <c r="C33"/>
  <c r="C31"/>
  <c r="D30"/>
  <c r="C30"/>
  <c r="C28"/>
  <c r="C27" s="1"/>
  <c r="D27"/>
  <c r="C25"/>
  <c r="C24" s="1"/>
  <c r="D24"/>
  <c r="C22"/>
  <c r="D21"/>
  <c r="C21"/>
  <c r="C19"/>
  <c r="D18"/>
  <c r="C18"/>
  <c r="C16"/>
  <c r="C15" s="1"/>
  <c r="D15"/>
  <c r="C13"/>
  <c r="C12" s="1"/>
  <c r="D12"/>
  <c r="C10"/>
  <c r="C9" s="1"/>
  <c r="D9"/>
  <c r="C7"/>
  <c r="D6"/>
  <c r="E38" l="1"/>
  <c r="F38" s="1"/>
  <c r="F36"/>
  <c r="D38"/>
  <c r="C36"/>
  <c r="C38" s="1"/>
  <c r="C39" s="1"/>
  <c r="C6"/>
  <c r="D39" l="1"/>
  <c r="D36" i="26" l="1"/>
  <c r="D35"/>
  <c r="D33"/>
  <c r="C31"/>
  <c r="B31"/>
  <c r="D27"/>
  <c r="D26"/>
  <c r="D25"/>
  <c r="D24"/>
  <c r="D23"/>
  <c r="D22"/>
  <c r="D21"/>
  <c r="D18"/>
  <c r="D17"/>
  <c r="D16"/>
  <c r="D15"/>
  <c r="D14"/>
  <c r="D13"/>
  <c r="D12"/>
  <c r="C11"/>
  <c r="D11" s="1"/>
  <c r="B11"/>
  <c r="B37" l="1"/>
  <c r="C37"/>
  <c r="D20"/>
  <c r="D31"/>
  <c r="D37" l="1"/>
  <c r="E39" i="27"/>
  <c r="F39" s="1"/>
</calcChain>
</file>

<file path=xl/sharedStrings.xml><?xml version="1.0" encoding="utf-8"?>
<sst xmlns="http://schemas.openxmlformats.org/spreadsheetml/2006/main" count="103" uniqueCount="75">
  <si>
    <t>Schválený</t>
  </si>
  <si>
    <t>na rok 2015</t>
  </si>
  <si>
    <t>rozpočtu</t>
  </si>
  <si>
    <t>Návrh</t>
  </si>
  <si>
    <t>Index</t>
  </si>
  <si>
    <t>v %</t>
  </si>
  <si>
    <t>na rok 2016</t>
  </si>
  <si>
    <t>2016/2015</t>
  </si>
  <si>
    <t>rozpočet</t>
  </si>
  <si>
    <t xml:space="preserve">    Výdaje</t>
  </si>
  <si>
    <t>Kapitola</t>
  </si>
  <si>
    <t>01</t>
  </si>
  <si>
    <t>Rozvoj obce</t>
  </si>
  <si>
    <t>z toho: třída 5 - běžné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</si>
  <si>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</si>
  <si>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</si>
  <si>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</si>
  <si>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</si>
  <si>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</si>
  <si>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</si>
  <si>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</si>
  <si>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</si>
  <si>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</si>
  <si>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</si>
  <si>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</si>
  <si>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</si>
  <si>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</si>
  <si>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</si>
  <si>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</si>
  <si>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</si>
  <si>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</si>
  <si>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</si>
  <si>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</si>
  <si>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 xml:space="preserve">                            v rámci souhrnného dotačního vztahu</t>
  </si>
  <si>
    <t>Výdaje celkem (po konsolidaci)</t>
  </si>
  <si>
    <t xml:space="preserve">                                                        (v tis. Kč)</t>
  </si>
  <si>
    <t>str. 1/2</t>
  </si>
  <si>
    <t xml:space="preserve">Příjmy </t>
  </si>
  <si>
    <t>Třída 1 - daňové příjmy</t>
  </si>
  <si>
    <t>z toho: pol. 1361 - správní poplatky</t>
  </si>
  <si>
    <t xml:space="preserve">           pol. 1341 - místní poplatek ze psů</t>
  </si>
  <si>
    <t xml:space="preserve">           pol. 1342 - pobytové poplatky (místní poplatek za lázeňský nebo rekreační pobyt)</t>
  </si>
  <si>
    <t xml:space="preserve">           pol. 1343 - místní poplatek za užívání veřejného prostranství</t>
  </si>
  <si>
    <t xml:space="preserve">           pol. 1344 - místní poplatek ze vstupného</t>
  </si>
  <si>
    <t xml:space="preserve">           pol. 1345 - místní poplatek z ubytovací kapacity</t>
  </si>
  <si>
    <t xml:space="preserve">           pol. 1511 - daň z nemovitých věcí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</si>
  <si>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</si>
  <si>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</si>
  <si>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</si>
  <si>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</si>
  <si>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</si>
  <si>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přijaté od jiných subjektů (pokuty)</t>
  </si>
  <si>
    <t xml:space="preserve">           pol. 2324 - přijaté nekapitálové příspěvky a náhrady</t>
  </si>
  <si>
    <t xml:space="preserve">           pol. 2460 - splátky zápůjček od obyvatelstva</t>
  </si>
  <si>
    <t>Třída 3 - kapitálové příjmy</t>
  </si>
  <si>
    <t>Třída 4 - přijaté dotace</t>
  </si>
  <si>
    <t>z toho: pol. 4137 - převody mezi Hl. městem Prahou a Městskou částí Praha 8</t>
  </si>
  <si>
    <t xml:space="preserve">                           na výkon státní správy</t>
  </si>
  <si>
    <t xml:space="preserve">           pol. 4137 - převody mezi Hl.městem Praha a Městskou částí Praha 8</t>
  </si>
  <si>
    <t xml:space="preserve">                           dotační vztah k Městské části Praha 8</t>
  </si>
  <si>
    <t xml:space="preserve">           pol. 4131 - převody z vlastních fondů hospodářské činnosti</t>
  </si>
  <si>
    <t>Příjmy celkem (po konsolidaci)</t>
  </si>
  <si>
    <t>Saldo příjmů a výdajů po konsolidaci</t>
  </si>
  <si>
    <t>Třída 8 - financování</t>
  </si>
  <si>
    <t xml:space="preserve">           třída 6 - kapitálové výdaje</t>
  </si>
  <si>
    <t>str. 2/2</t>
  </si>
  <si>
    <t>1. návrh rozpočtu</t>
  </si>
  <si>
    <t>(září 2014)</t>
  </si>
  <si>
    <t>Třída 6 - kapitálové výdaje celkem</t>
  </si>
  <si>
    <t xml:space="preserve">        z toho:  pol. 8115 - změna stavu krátkodobých prostředků </t>
  </si>
  <si>
    <t xml:space="preserve">                                    na bankovních účtech </t>
  </si>
  <si>
    <t>Zastupitelstva městské části Praha 8</t>
  </si>
  <si>
    <t>ze dne 24. února 2016</t>
  </si>
  <si>
    <t>Rozpočet Městské části Praha 8 na rok 2016</t>
  </si>
  <si>
    <t xml:space="preserve">Příloha č. 2 usnesení č. Usn ZMC 001/2016 </t>
  </si>
</sst>
</file>

<file path=xl/styles.xml><?xml version="1.0" encoding="utf-8"?>
<styleSheet xmlns="http://schemas.openxmlformats.org/spreadsheetml/2006/main">
  <numFmts count="1">
    <numFmt numFmtId="164" formatCode="#,##0.0"/>
  </numFmts>
  <fonts count="17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2"/>
      <name val="Arial CE"/>
      <charset val="238"/>
    </font>
    <font>
      <i/>
      <sz val="10"/>
      <name val="Arial CE"/>
      <charset val="238"/>
    </font>
    <font>
      <sz val="10"/>
      <color indexed="12"/>
      <name val="Arial CE"/>
      <charset val="238"/>
    </font>
    <font>
      <sz val="16"/>
      <name val="Arial CE"/>
      <charset val="238"/>
    </font>
    <font>
      <b/>
      <sz val="14"/>
      <name val="Arial CE"/>
      <charset val="238"/>
    </font>
    <font>
      <sz val="10"/>
      <color indexed="12"/>
      <name val="Arial CE"/>
      <family val="2"/>
      <charset val="238"/>
    </font>
    <font>
      <sz val="10"/>
      <color indexed="8"/>
      <name val="Arial CE"/>
      <charset val="238"/>
    </font>
    <font>
      <b/>
      <sz val="16"/>
      <name val="Arial CE"/>
      <charset val="238"/>
    </font>
    <font>
      <sz val="10"/>
      <color indexed="57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6">
    <xf numFmtId="0" fontId="0" fillId="0" borderId="0" xfId="0"/>
    <xf numFmtId="3" fontId="7" fillId="0" borderId="17" xfId="1" applyNumberFormat="1" applyFont="1" applyFill="1" applyBorder="1"/>
    <xf numFmtId="3" fontId="7" fillId="0" borderId="15" xfId="1" applyNumberFormat="1" applyFont="1" applyFill="1" applyBorder="1"/>
    <xf numFmtId="49" fontId="7" fillId="0" borderId="9" xfId="1" applyNumberFormat="1" applyFont="1" applyFill="1" applyBorder="1" applyAlignment="1">
      <alignment horizontal="center"/>
    </xf>
    <xf numFmtId="49" fontId="1" fillId="0" borderId="9" xfId="1" applyNumberFormat="1" applyFont="1" applyFill="1" applyBorder="1" applyAlignment="1">
      <alignment horizontal="center"/>
    </xf>
    <xf numFmtId="3" fontId="1" fillId="0" borderId="15" xfId="1" applyNumberFormat="1" applyFont="1" applyFill="1" applyBorder="1"/>
    <xf numFmtId="0" fontId="5" fillId="0" borderId="0" xfId="2" applyFont="1" applyAlignment="1">
      <alignment horizontal="right"/>
    </xf>
    <xf numFmtId="0" fontId="6" fillId="0" borderId="28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6" fillId="0" borderId="27" xfId="1" applyFont="1" applyFill="1" applyBorder="1" applyAlignment="1">
      <alignment horizontal="center"/>
    </xf>
    <xf numFmtId="0" fontId="7" fillId="0" borderId="7" xfId="1" applyFont="1" applyFill="1" applyBorder="1" applyAlignment="1">
      <alignment horizontal="center"/>
    </xf>
    <xf numFmtId="0" fontId="10" fillId="0" borderId="0" xfId="1" applyFont="1"/>
    <xf numFmtId="0" fontId="7" fillId="0" borderId="0" xfId="1" applyFont="1"/>
    <xf numFmtId="0" fontId="1" fillId="0" borderId="19" xfId="1" applyFont="1" applyBorder="1"/>
    <xf numFmtId="0" fontId="1" fillId="0" borderId="20" xfId="1" applyFont="1" applyBorder="1"/>
    <xf numFmtId="0" fontId="2" fillId="0" borderId="21" xfId="1" applyFont="1" applyBorder="1" applyAlignment="1">
      <alignment horizontal="left"/>
    </xf>
    <xf numFmtId="0" fontId="11" fillId="0" borderId="21" xfId="1" applyFont="1" applyBorder="1" applyAlignment="1"/>
    <xf numFmtId="0" fontId="12" fillId="0" borderId="22" xfId="1" applyFont="1" applyBorder="1" applyAlignment="1">
      <alignment horizontal="center"/>
    </xf>
    <xf numFmtId="0" fontId="1" fillId="0" borderId="23" xfId="1" applyFont="1" applyBorder="1"/>
    <xf numFmtId="0" fontId="9" fillId="0" borderId="21" xfId="1" applyFont="1" applyBorder="1" applyAlignment="1">
      <alignment horizontal="center"/>
    </xf>
    <xf numFmtId="0" fontId="1" fillId="0" borderId="0" xfId="1" applyFont="1" applyBorder="1"/>
    <xf numFmtId="0" fontId="10" fillId="0" borderId="13" xfId="1" applyFont="1" applyBorder="1"/>
    <xf numFmtId="0" fontId="10" fillId="0" borderId="29" xfId="1" applyFont="1" applyBorder="1"/>
    <xf numFmtId="0" fontId="13" fillId="0" borderId="0" xfId="1" applyFont="1"/>
    <xf numFmtId="0" fontId="1" fillId="0" borderId="17" xfId="1" applyFont="1" applyFill="1" applyBorder="1"/>
    <xf numFmtId="0" fontId="13" fillId="0" borderId="0" xfId="1" applyFont="1" applyBorder="1"/>
    <xf numFmtId="3" fontId="7" fillId="0" borderId="0" xfId="1" applyNumberFormat="1" applyFont="1" applyBorder="1"/>
    <xf numFmtId="49" fontId="1" fillId="0" borderId="34" xfId="1" applyNumberFormat="1" applyFont="1" applyFill="1" applyBorder="1" applyAlignment="1">
      <alignment horizontal="center"/>
    </xf>
    <xf numFmtId="0" fontId="13" fillId="0" borderId="0" xfId="1" applyFont="1" applyFill="1"/>
    <xf numFmtId="3" fontId="10" fillId="0" borderId="0" xfId="1" applyNumberFormat="1" applyFont="1"/>
    <xf numFmtId="3" fontId="13" fillId="0" borderId="0" xfId="1" applyNumberFormat="1" applyFont="1"/>
    <xf numFmtId="0" fontId="1" fillId="0" borderId="0" xfId="2"/>
    <xf numFmtId="0" fontId="15" fillId="0" borderId="0" xfId="2" applyFont="1" applyAlignment="1">
      <alignment horizontal="left" vertical="center"/>
    </xf>
    <xf numFmtId="0" fontId="1" fillId="0" borderId="0" xfId="2" applyFont="1"/>
    <xf numFmtId="0" fontId="6" fillId="0" borderId="0" xfId="2" applyFont="1" applyAlignment="1"/>
    <xf numFmtId="0" fontId="6" fillId="0" borderId="19" xfId="2" applyFont="1" applyBorder="1"/>
    <xf numFmtId="0" fontId="6" fillId="0" borderId="1" xfId="2" applyFont="1" applyFill="1" applyBorder="1" applyAlignment="1">
      <alignment horizontal="center"/>
    </xf>
    <xf numFmtId="0" fontId="4" fillId="0" borderId="21" xfId="2" applyFont="1" applyBorder="1"/>
    <xf numFmtId="0" fontId="7" fillId="0" borderId="3" xfId="2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/>
    </xf>
    <xf numFmtId="0" fontId="7" fillId="0" borderId="22" xfId="2" applyFont="1" applyBorder="1" applyAlignment="1">
      <alignment horizontal="center"/>
    </xf>
    <xf numFmtId="0" fontId="6" fillId="0" borderId="6" xfId="2" applyFont="1" applyFill="1" applyBorder="1" applyAlignment="1">
      <alignment horizontal="center"/>
    </xf>
    <xf numFmtId="0" fontId="4" fillId="0" borderId="24" xfId="2" applyFont="1" applyBorder="1"/>
    <xf numFmtId="3" fontId="4" fillId="0" borderId="25" xfId="2" applyNumberFormat="1" applyFont="1" applyFill="1" applyBorder="1"/>
    <xf numFmtId="3" fontId="4" fillId="0" borderId="8" xfId="2" applyNumberFormat="1" applyFont="1" applyFill="1" applyBorder="1"/>
    <xf numFmtId="4" fontId="2" fillId="0" borderId="29" xfId="1" applyNumberFormat="1" applyFont="1" applyFill="1" applyBorder="1" applyAlignment="1">
      <alignment horizontal="right"/>
    </xf>
    <xf numFmtId="0" fontId="3" fillId="0" borderId="30" xfId="2" applyFont="1" applyBorder="1" applyAlignment="1">
      <alignment horizontal="left"/>
    </xf>
    <xf numFmtId="3" fontId="3" fillId="0" borderId="12" xfId="2" applyNumberFormat="1" applyFont="1" applyFill="1" applyBorder="1"/>
    <xf numFmtId="3" fontId="3" fillId="0" borderId="8" xfId="2" applyNumberFormat="1" applyFont="1" applyFill="1" applyBorder="1"/>
    <xf numFmtId="4" fontId="3" fillId="0" borderId="29" xfId="1" applyNumberFormat="1" applyFont="1" applyFill="1" applyBorder="1" applyAlignment="1">
      <alignment horizontal="right"/>
    </xf>
    <xf numFmtId="0" fontId="3" fillId="0" borderId="30" xfId="2" applyFont="1" applyBorder="1"/>
    <xf numFmtId="0" fontId="16" fillId="0" borderId="30" xfId="2" applyFont="1" applyBorder="1"/>
    <xf numFmtId="3" fontId="1" fillId="0" borderId="12" xfId="2" applyNumberFormat="1" applyFill="1" applyBorder="1"/>
    <xf numFmtId="3" fontId="1" fillId="0" borderId="8" xfId="2" applyNumberFormat="1" applyFill="1" applyBorder="1"/>
    <xf numFmtId="0" fontId="4" fillId="0" borderId="31" xfId="2" applyFont="1" applyBorder="1"/>
    <xf numFmtId="3" fontId="4" fillId="0" borderId="12" xfId="2" applyNumberFormat="1" applyFont="1" applyFill="1" applyBorder="1"/>
    <xf numFmtId="0" fontId="4" fillId="0" borderId="30" xfId="2" applyFont="1" applyBorder="1"/>
    <xf numFmtId="3" fontId="2" fillId="0" borderId="12" xfId="2" applyNumberFormat="1" applyFont="1" applyFill="1" applyBorder="1"/>
    <xf numFmtId="3" fontId="2" fillId="0" borderId="8" xfId="2" applyNumberFormat="1" applyFont="1" applyFill="1" applyBorder="1"/>
    <xf numFmtId="3" fontId="2" fillId="0" borderId="29" xfId="2" applyNumberFormat="1" applyFont="1" applyBorder="1"/>
    <xf numFmtId="3" fontId="4" fillId="0" borderId="15" xfId="2" applyNumberFormat="1" applyFont="1" applyFill="1" applyBorder="1"/>
    <xf numFmtId="3" fontId="4" fillId="0" borderId="14" xfId="2" applyNumberFormat="1" applyFont="1" applyFill="1" applyBorder="1"/>
    <xf numFmtId="4" fontId="2" fillId="0" borderId="16" xfId="1" applyNumberFormat="1" applyFont="1" applyFill="1" applyBorder="1" applyAlignment="1">
      <alignment horizontal="right"/>
    </xf>
    <xf numFmtId="0" fontId="3" fillId="0" borderId="21" xfId="2" applyFont="1" applyFill="1" applyBorder="1"/>
    <xf numFmtId="3" fontId="3" fillId="0" borderId="3" xfId="2" applyNumberFormat="1" applyFont="1" applyFill="1" applyBorder="1"/>
    <xf numFmtId="3" fontId="3" fillId="0" borderId="0" xfId="2" applyNumberFormat="1" applyFont="1" applyFill="1" applyBorder="1"/>
    <xf numFmtId="4" fontId="3" fillId="0" borderId="4" xfId="1" applyNumberFormat="1" applyFont="1" applyFill="1" applyBorder="1" applyAlignment="1">
      <alignment horizontal="right"/>
    </xf>
    <xf numFmtId="0" fontId="3" fillId="0" borderId="32" xfId="2" applyFont="1" applyBorder="1"/>
    <xf numFmtId="3" fontId="3" fillId="0" borderId="11" xfId="2" applyNumberFormat="1" applyFont="1" applyFill="1" applyBorder="1"/>
    <xf numFmtId="3" fontId="3" fillId="0" borderId="10" xfId="2" applyNumberFormat="1" applyFont="1" applyFill="1" applyBorder="1"/>
    <xf numFmtId="4" fontId="3" fillId="0" borderId="26" xfId="1" applyNumberFormat="1" applyFont="1" applyFill="1" applyBorder="1" applyAlignment="1">
      <alignment horizontal="right"/>
    </xf>
    <xf numFmtId="0" fontId="3" fillId="0" borderId="21" xfId="2" applyFont="1" applyBorder="1"/>
    <xf numFmtId="0" fontId="3" fillId="0" borderId="36" xfId="2" applyFont="1" applyBorder="1"/>
    <xf numFmtId="3" fontId="3" fillId="0" borderId="37" xfId="2" applyNumberFormat="1" applyFont="1" applyFill="1" applyBorder="1"/>
    <xf numFmtId="4" fontId="3" fillId="0" borderId="33" xfId="1" applyNumberFormat="1" applyFont="1" applyFill="1" applyBorder="1" applyAlignment="1">
      <alignment horizontal="right"/>
    </xf>
    <xf numFmtId="0" fontId="4" fillId="0" borderId="22" xfId="2" applyFont="1" applyBorder="1"/>
    <xf numFmtId="3" fontId="4" fillId="0" borderId="6" xfId="2" applyNumberFormat="1" applyFont="1" applyFill="1" applyBorder="1"/>
    <xf numFmtId="4" fontId="4" fillId="0" borderId="7" xfId="2" applyNumberFormat="1" applyFont="1" applyFill="1" applyBorder="1"/>
    <xf numFmtId="0" fontId="1" fillId="0" borderId="0" xfId="2" applyFont="1" applyAlignment="1">
      <alignment horizontal="right"/>
    </xf>
    <xf numFmtId="0" fontId="7" fillId="0" borderId="0" xfId="2" applyFont="1" applyAlignment="1">
      <alignment horizontal="right"/>
    </xf>
    <xf numFmtId="3" fontId="7" fillId="0" borderId="0" xfId="2" applyNumberFormat="1" applyFont="1"/>
    <xf numFmtId="4" fontId="7" fillId="0" borderId="0" xfId="1" applyNumberFormat="1" applyFont="1" applyFill="1" applyBorder="1" applyAlignment="1">
      <alignment horizontal="right"/>
    </xf>
    <xf numFmtId="3" fontId="1" fillId="0" borderId="0" xfId="2" applyNumberFormat="1"/>
    <xf numFmtId="3" fontId="3" fillId="0" borderId="0" xfId="2" applyNumberFormat="1" applyFont="1"/>
    <xf numFmtId="0" fontId="3" fillId="0" borderId="0" xfId="2" applyFont="1"/>
    <xf numFmtId="0" fontId="1" fillId="0" borderId="0" xfId="2" applyBorder="1"/>
    <xf numFmtId="0" fontId="3" fillId="0" borderId="0" xfId="2" applyFont="1" applyBorder="1"/>
    <xf numFmtId="164" fontId="3" fillId="0" borderId="0" xfId="2" applyNumberFormat="1" applyFont="1" applyFill="1" applyBorder="1"/>
    <xf numFmtId="164" fontId="7" fillId="0" borderId="0" xfId="2" applyNumberFormat="1" applyFont="1" applyFill="1" applyBorder="1"/>
    <xf numFmtId="0" fontId="3" fillId="0" borderId="0" xfId="2" applyFont="1" applyFill="1" applyBorder="1"/>
    <xf numFmtId="3" fontId="1" fillId="0" borderId="37" xfId="1" applyNumberFormat="1" applyFont="1" applyFill="1" applyBorder="1"/>
    <xf numFmtId="0" fontId="7" fillId="0" borderId="17" xfId="1" applyFont="1" applyFill="1" applyBorder="1"/>
    <xf numFmtId="3" fontId="1" fillId="0" borderId="17" xfId="1" applyNumberFormat="1" applyFont="1" applyFill="1" applyBorder="1"/>
    <xf numFmtId="3" fontId="1" fillId="0" borderId="0" xfId="1" applyNumberFormat="1" applyFont="1" applyBorder="1"/>
    <xf numFmtId="0" fontId="1" fillId="0" borderId="42" xfId="1" applyFont="1" applyFill="1" applyBorder="1"/>
    <xf numFmtId="3" fontId="1" fillId="0" borderId="42" xfId="1" applyNumberFormat="1" applyFont="1" applyFill="1" applyBorder="1"/>
    <xf numFmtId="0" fontId="8" fillId="0" borderId="43" xfId="1" applyFont="1" applyFill="1" applyBorder="1" applyAlignment="1">
      <alignment horizontal="center"/>
    </xf>
    <xf numFmtId="0" fontId="2" fillId="0" borderId="44" xfId="1" applyFont="1" applyFill="1" applyBorder="1"/>
    <xf numFmtId="3" fontId="4" fillId="0" borderId="45" xfId="1" applyNumberFormat="1" applyFont="1" applyFill="1" applyBorder="1"/>
    <xf numFmtId="3" fontId="4" fillId="0" borderId="44" xfId="1" applyNumberFormat="1" applyFont="1" applyFill="1" applyBorder="1"/>
    <xf numFmtId="164" fontId="13" fillId="0" borderId="0" xfId="1" applyNumberFormat="1" applyFont="1"/>
    <xf numFmtId="0" fontId="8" fillId="0" borderId="35" xfId="1" applyFont="1" applyFill="1" applyBorder="1" applyAlignment="1">
      <alignment horizontal="center"/>
    </xf>
    <xf numFmtId="0" fontId="2" fillId="0" borderId="46" xfId="1" applyFont="1" applyFill="1" applyBorder="1"/>
    <xf numFmtId="3" fontId="2" fillId="0" borderId="40" xfId="1" applyNumberFormat="1" applyFont="1" applyFill="1" applyBorder="1"/>
    <xf numFmtId="3" fontId="2" fillId="0" borderId="46" xfId="1" applyNumberFormat="1" applyFont="1" applyFill="1" applyBorder="1"/>
    <xf numFmtId="164" fontId="13" fillId="0" borderId="0" xfId="1" applyNumberFormat="1" applyFont="1" applyFill="1"/>
    <xf numFmtId="0" fontId="10" fillId="0" borderId="47" xfId="1" applyFont="1" applyBorder="1"/>
    <xf numFmtId="0" fontId="2" fillId="0" borderId="48" xfId="1" applyFont="1" applyFill="1" applyBorder="1"/>
    <xf numFmtId="3" fontId="2" fillId="0" borderId="48" xfId="1" applyNumberFormat="1" applyFont="1" applyBorder="1"/>
    <xf numFmtId="4" fontId="2" fillId="0" borderId="0" xfId="1" applyNumberFormat="1" applyFont="1" applyFill="1" applyBorder="1"/>
    <xf numFmtId="0" fontId="2" fillId="0" borderId="9" xfId="1" applyFont="1" applyBorder="1" applyAlignment="1">
      <alignment horizontal="center"/>
    </xf>
    <xf numFmtId="0" fontId="2" fillId="0" borderId="14" xfId="1" applyFont="1" applyBorder="1"/>
    <xf numFmtId="3" fontId="2" fillId="0" borderId="44" xfId="1" applyNumberFormat="1" applyFont="1" applyFill="1" applyBorder="1"/>
    <xf numFmtId="0" fontId="1" fillId="0" borderId="9" xfId="1" applyFont="1" applyBorder="1" applyAlignment="1">
      <alignment horizontal="center"/>
    </xf>
    <xf numFmtId="0" fontId="1" fillId="0" borderId="14" xfId="1" applyFont="1" applyBorder="1"/>
    <xf numFmtId="4" fontId="7" fillId="0" borderId="0" xfId="1" applyNumberFormat="1" applyFont="1" applyFill="1" applyBorder="1"/>
    <xf numFmtId="4" fontId="1" fillId="0" borderId="0" xfId="1" applyNumberFormat="1" applyFont="1" applyFill="1" applyBorder="1"/>
    <xf numFmtId="0" fontId="1" fillId="0" borderId="5" xfId="1" applyFont="1" applyBorder="1" applyAlignment="1">
      <alignment horizontal="center"/>
    </xf>
    <xf numFmtId="3" fontId="1" fillId="0" borderId="27" xfId="1" applyNumberFormat="1" applyFont="1" applyFill="1" applyBorder="1"/>
    <xf numFmtId="0" fontId="1" fillId="0" borderId="0" xfId="1" applyFont="1"/>
    <xf numFmtId="3" fontId="7" fillId="0" borderId="0" xfId="1" applyNumberFormat="1" applyFont="1"/>
    <xf numFmtId="0" fontId="14" fillId="0" borderId="0" xfId="1" applyFont="1"/>
    <xf numFmtId="3" fontId="2" fillId="0" borderId="0" xfId="1" applyNumberFormat="1" applyFont="1"/>
    <xf numFmtId="4" fontId="7" fillId="0" borderId="16" xfId="1" applyNumberFormat="1" applyFont="1" applyFill="1" applyBorder="1"/>
    <xf numFmtId="4" fontId="1" fillId="0" borderId="16" xfId="1" applyNumberFormat="1" applyFont="1" applyFill="1" applyBorder="1"/>
    <xf numFmtId="4" fontId="1" fillId="0" borderId="26" xfId="1" applyNumberFormat="1" applyFont="1" applyFill="1" applyBorder="1"/>
    <xf numFmtId="4" fontId="2" fillId="0" borderId="50" xfId="1" applyNumberFormat="1" applyFont="1" applyFill="1" applyBorder="1"/>
    <xf numFmtId="4" fontId="2" fillId="0" borderId="33" xfId="1" applyNumberFormat="1" applyFont="1" applyFill="1" applyBorder="1"/>
    <xf numFmtId="4" fontId="2" fillId="0" borderId="4" xfId="1" applyNumberFormat="1" applyFont="1" applyFill="1" applyBorder="1"/>
    <xf numFmtId="2" fontId="8" fillId="0" borderId="39" xfId="1" applyNumberFormat="1" applyFont="1" applyBorder="1"/>
    <xf numFmtId="0" fontId="1" fillId="0" borderId="34" xfId="1" applyFont="1" applyFill="1" applyBorder="1" applyAlignment="1">
      <alignment horizontal="center"/>
    </xf>
    <xf numFmtId="0" fontId="2" fillId="0" borderId="49" xfId="1" applyFont="1" applyFill="1" applyBorder="1"/>
    <xf numFmtId="3" fontId="2" fillId="0" borderId="42" xfId="1" applyNumberFormat="1" applyFont="1" applyFill="1" applyBorder="1"/>
    <xf numFmtId="4" fontId="2" fillId="0" borderId="41" xfId="1" applyNumberFormat="1" applyFont="1" applyFill="1" applyBorder="1"/>
    <xf numFmtId="0" fontId="1" fillId="0" borderId="8" xfId="2" applyBorder="1"/>
    <xf numFmtId="0" fontId="1" fillId="2" borderId="17" xfId="1" applyFont="1" applyFill="1" applyBorder="1"/>
    <xf numFmtId="3" fontId="1" fillId="2" borderId="15" xfId="1" applyNumberFormat="1" applyFont="1" applyFill="1" applyBorder="1"/>
    <xf numFmtId="3" fontId="1" fillId="2" borderId="17" xfId="1" applyNumberFormat="1" applyFont="1" applyFill="1" applyBorder="1"/>
    <xf numFmtId="4" fontId="1" fillId="2" borderId="16" xfId="1" applyNumberFormat="1" applyFont="1" applyFill="1" applyBorder="1"/>
    <xf numFmtId="3" fontId="2" fillId="0" borderId="0" xfId="1" applyNumberFormat="1" applyFont="1" applyFill="1" applyBorder="1"/>
    <xf numFmtId="0" fontId="13" fillId="0" borderId="0" xfId="1" applyFont="1" applyFill="1" applyBorder="1"/>
    <xf numFmtId="0" fontId="10" fillId="0" borderId="0" xfId="1" applyFont="1" applyBorder="1"/>
    <xf numFmtId="3" fontId="3" fillId="0" borderId="38" xfId="2" applyNumberFormat="1" applyFont="1" applyFill="1" applyBorder="1"/>
    <xf numFmtId="3" fontId="4" fillId="0" borderId="23" xfId="2" applyNumberFormat="1" applyFont="1" applyFill="1" applyBorder="1"/>
    <xf numFmtId="3" fontId="2" fillId="0" borderId="48" xfId="1" applyNumberFormat="1" applyFont="1" applyFill="1" applyBorder="1"/>
  </cellXfs>
  <cellStyles count="3">
    <cellStyle name="normální" xfId="0" builtinId="0"/>
    <cellStyle name="normální 2" xfId="1"/>
    <cellStyle name="normální_Konečný návrh 2011  příjmy a výdaje" xfId="2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08x3565/Desktop/v&#253;daj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říjmy    "/>
      <sheetName val="Výdaje"/>
    </sheetNames>
    <sheetDataSet>
      <sheetData sheetId="0" refreshError="1">
        <row r="39">
          <cell r="C39">
            <v>1446697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41"/>
  <sheetViews>
    <sheetView tabSelected="1" workbookViewId="0">
      <selection activeCell="B2" sqref="B2"/>
    </sheetView>
  </sheetViews>
  <sheetFormatPr defaultRowHeight="12.75"/>
  <cols>
    <col min="1" max="1" width="76.28515625" style="32" customWidth="1"/>
    <col min="2" max="2" width="15.5703125" style="32" customWidth="1"/>
    <col min="3" max="3" width="17.28515625" style="32" customWidth="1"/>
    <col min="4" max="4" width="13.28515625" style="32" customWidth="1"/>
    <col min="5" max="5" width="10.28515625" style="83" customWidth="1"/>
    <col min="6" max="6" width="9.28515625" style="32" customWidth="1"/>
    <col min="7" max="16384" width="9.140625" style="32"/>
  </cols>
  <sheetData>
    <row r="2" spans="1:5" ht="15" customHeight="1">
      <c r="B2" s="32" t="s">
        <v>74</v>
      </c>
    </row>
    <row r="3" spans="1:5" ht="15" customHeight="1">
      <c r="B3" s="32" t="s">
        <v>71</v>
      </c>
    </row>
    <row r="4" spans="1:5" ht="15" customHeight="1">
      <c r="B4" s="135" t="s">
        <v>72</v>
      </c>
      <c r="C4" s="135"/>
      <c r="D4" s="135"/>
    </row>
    <row r="5" spans="1:5" ht="15" customHeight="1">
      <c r="C5" s="86"/>
      <c r="D5" s="86"/>
    </row>
    <row r="6" spans="1:5" ht="17.45" customHeight="1">
      <c r="A6" s="33" t="s">
        <v>73</v>
      </c>
      <c r="B6" s="34"/>
      <c r="C6" s="34"/>
    </row>
    <row r="7" spans="1:5" ht="18" customHeight="1" thickBot="1">
      <c r="A7" s="35" t="s">
        <v>35</v>
      </c>
      <c r="D7" s="6" t="s">
        <v>36</v>
      </c>
    </row>
    <row r="8" spans="1:5" ht="18.75" customHeight="1">
      <c r="A8" s="36"/>
      <c r="B8" s="37" t="s">
        <v>0</v>
      </c>
      <c r="C8" s="7" t="s">
        <v>3</v>
      </c>
      <c r="D8" s="8" t="s">
        <v>4</v>
      </c>
    </row>
    <row r="9" spans="1:5" ht="15.75">
      <c r="A9" s="38" t="s">
        <v>37</v>
      </c>
      <c r="B9" s="39" t="s">
        <v>8</v>
      </c>
      <c r="C9" s="9" t="s">
        <v>2</v>
      </c>
      <c r="D9" s="40" t="s">
        <v>7</v>
      </c>
    </row>
    <row r="10" spans="1:5" ht="16.5" customHeight="1" thickBot="1">
      <c r="A10" s="41"/>
      <c r="B10" s="42" t="s">
        <v>1</v>
      </c>
      <c r="C10" s="10" t="s">
        <v>6</v>
      </c>
      <c r="D10" s="11" t="s">
        <v>5</v>
      </c>
    </row>
    <row r="11" spans="1:5" s="85" customFormat="1" ht="15.75">
      <c r="A11" s="43" t="s">
        <v>38</v>
      </c>
      <c r="B11" s="44">
        <f>B12+B13+B14+B15+B16+B17+B18</f>
        <v>82630</v>
      </c>
      <c r="C11" s="45">
        <f>C12+C13+C14+C15+C16+C17+C18</f>
        <v>86150</v>
      </c>
      <c r="D11" s="46">
        <f>C11/B11*100</f>
        <v>104.2599540118601</v>
      </c>
      <c r="E11" s="84"/>
    </row>
    <row r="12" spans="1:5" s="85" customFormat="1">
      <c r="A12" s="47" t="s">
        <v>39</v>
      </c>
      <c r="B12" s="48">
        <v>12200</v>
      </c>
      <c r="C12" s="49">
        <v>12500</v>
      </c>
      <c r="D12" s="50">
        <f>C12/B12*100</f>
        <v>102.45901639344261</v>
      </c>
      <c r="E12" s="84"/>
    </row>
    <row r="13" spans="1:5" s="85" customFormat="1">
      <c r="A13" s="51" t="s">
        <v>40</v>
      </c>
      <c r="B13" s="48">
        <v>2800</v>
      </c>
      <c r="C13" s="49">
        <v>2800</v>
      </c>
      <c r="D13" s="50">
        <f t="shared" ref="D13:D18" si="0">C13/B13*100</f>
        <v>100</v>
      </c>
      <c r="E13" s="84"/>
    </row>
    <row r="14" spans="1:5" s="85" customFormat="1">
      <c r="A14" s="51" t="s">
        <v>41</v>
      </c>
      <c r="B14" s="48">
        <v>600</v>
      </c>
      <c r="C14" s="49">
        <v>600</v>
      </c>
      <c r="D14" s="50">
        <f t="shared" si="0"/>
        <v>100</v>
      </c>
      <c r="E14" s="84"/>
    </row>
    <row r="15" spans="1:5" s="85" customFormat="1">
      <c r="A15" s="51" t="s">
        <v>42</v>
      </c>
      <c r="B15" s="48">
        <v>13000</v>
      </c>
      <c r="C15" s="49">
        <v>13000</v>
      </c>
      <c r="D15" s="50">
        <f t="shared" si="0"/>
        <v>100</v>
      </c>
      <c r="E15" s="84"/>
    </row>
    <row r="16" spans="1:5" s="85" customFormat="1">
      <c r="A16" s="51" t="s">
        <v>43</v>
      </c>
      <c r="B16" s="48">
        <v>30</v>
      </c>
      <c r="C16" s="49">
        <v>750</v>
      </c>
      <c r="D16" s="50">
        <f t="shared" si="0"/>
        <v>2500</v>
      </c>
      <c r="E16" s="84"/>
    </row>
    <row r="17" spans="1:7" s="85" customFormat="1">
      <c r="A17" s="51" t="s">
        <v>44</v>
      </c>
      <c r="B17" s="48">
        <v>1000</v>
      </c>
      <c r="C17" s="49">
        <v>1000</v>
      </c>
      <c r="D17" s="50">
        <f t="shared" si="0"/>
        <v>100</v>
      </c>
      <c r="E17" s="84"/>
    </row>
    <row r="18" spans="1:7" s="85" customFormat="1">
      <c r="A18" s="51" t="s">
        <v>45</v>
      </c>
      <c r="B18" s="48">
        <v>53000</v>
      </c>
      <c r="C18" s="49">
        <v>55500</v>
      </c>
      <c r="D18" s="50">
        <f t="shared" si="0"/>
        <v>104.71698113207549</v>
      </c>
      <c r="E18" s="84"/>
    </row>
    <row r="19" spans="1:7">
      <c r="A19" s="52"/>
      <c r="B19" s="53"/>
      <c r="C19" s="54"/>
      <c r="D19" s="50"/>
      <c r="G19" s="86"/>
    </row>
    <row r="20" spans="1:7" s="85" customFormat="1" ht="15.75">
      <c r="A20" s="55" t="s">
        <v>46</v>
      </c>
      <c r="B20" s="56">
        <f>B21+B22+B23+B24+B25+B26+B27</f>
        <v>12110</v>
      </c>
      <c r="C20" s="56">
        <f>C21+C22+C23+C24+C25+C26+C27</f>
        <v>14060</v>
      </c>
      <c r="D20" s="46">
        <f>C20/B20*100</f>
        <v>116.10239471511147</v>
      </c>
      <c r="E20" s="84"/>
      <c r="G20" s="87"/>
    </row>
    <row r="21" spans="1:7" s="85" customFormat="1">
      <c r="A21" s="51" t="s">
        <v>47</v>
      </c>
      <c r="B21" s="48">
        <v>1750</v>
      </c>
      <c r="C21" s="49">
        <v>1700</v>
      </c>
      <c r="D21" s="50">
        <f>C21/B21*100</f>
        <v>97.142857142857139</v>
      </c>
      <c r="E21" s="84"/>
      <c r="F21" s="90"/>
      <c r="G21" s="88"/>
    </row>
    <row r="22" spans="1:7" s="85" customFormat="1">
      <c r="A22" s="51" t="s">
        <v>48</v>
      </c>
      <c r="B22" s="48">
        <v>1200</v>
      </c>
      <c r="C22" s="49">
        <v>1200</v>
      </c>
      <c r="D22" s="50">
        <f t="shared" ref="D22:D27" si="1">C22/B22*100</f>
        <v>100</v>
      </c>
      <c r="E22" s="84"/>
      <c r="F22" s="90"/>
      <c r="G22" s="88"/>
    </row>
    <row r="23" spans="1:7" s="85" customFormat="1">
      <c r="A23" s="51" t="s">
        <v>49</v>
      </c>
      <c r="B23" s="48">
        <v>800</v>
      </c>
      <c r="C23" s="49">
        <v>200</v>
      </c>
      <c r="D23" s="50">
        <f t="shared" si="1"/>
        <v>25</v>
      </c>
      <c r="E23" s="84"/>
      <c r="F23" s="90"/>
      <c r="G23" s="88"/>
    </row>
    <row r="24" spans="1:7" s="85" customFormat="1">
      <c r="A24" s="51" t="s">
        <v>50</v>
      </c>
      <c r="B24" s="48">
        <v>7300</v>
      </c>
      <c r="C24" s="49">
        <v>10000</v>
      </c>
      <c r="D24" s="50">
        <f t="shared" si="1"/>
        <v>136.98630136986301</v>
      </c>
      <c r="E24" s="84"/>
      <c r="F24" s="90"/>
      <c r="G24" s="88"/>
    </row>
    <row r="25" spans="1:7" s="85" customFormat="1">
      <c r="A25" s="51" t="s">
        <v>51</v>
      </c>
      <c r="B25" s="48">
        <v>600</v>
      </c>
      <c r="C25" s="49">
        <v>600</v>
      </c>
      <c r="D25" s="50">
        <f t="shared" si="1"/>
        <v>100</v>
      </c>
      <c r="E25" s="84"/>
      <c r="F25" s="90"/>
      <c r="G25" s="89"/>
    </row>
    <row r="26" spans="1:7" s="85" customFormat="1">
      <c r="A26" s="51" t="s">
        <v>52</v>
      </c>
      <c r="B26" s="48">
        <v>60</v>
      </c>
      <c r="C26" s="49">
        <v>60</v>
      </c>
      <c r="D26" s="50">
        <f t="shared" si="1"/>
        <v>100</v>
      </c>
      <c r="E26" s="84"/>
      <c r="F26" s="90"/>
      <c r="G26" s="90"/>
    </row>
    <row r="27" spans="1:7" s="85" customFormat="1">
      <c r="A27" s="51" t="s">
        <v>53</v>
      </c>
      <c r="B27" s="48">
        <v>400</v>
      </c>
      <c r="C27" s="49">
        <v>300</v>
      </c>
      <c r="D27" s="50">
        <f t="shared" si="1"/>
        <v>75</v>
      </c>
      <c r="E27" s="84"/>
    </row>
    <row r="28" spans="1:7">
      <c r="A28" s="52"/>
      <c r="B28" s="53"/>
      <c r="C28" s="54"/>
      <c r="D28" s="50"/>
    </row>
    <row r="29" spans="1:7" s="85" customFormat="1" ht="15.75">
      <c r="A29" s="57" t="s">
        <v>54</v>
      </c>
      <c r="B29" s="58">
        <v>0</v>
      </c>
      <c r="C29" s="59">
        <v>0</v>
      </c>
      <c r="D29" s="60">
        <v>0</v>
      </c>
      <c r="E29" s="84"/>
    </row>
    <row r="30" spans="1:7">
      <c r="A30" s="52"/>
      <c r="B30" s="53"/>
      <c r="C30" s="54"/>
      <c r="D30" s="50"/>
    </row>
    <row r="31" spans="1:7" s="85" customFormat="1" ht="15.75">
      <c r="A31" s="57" t="s">
        <v>55</v>
      </c>
      <c r="B31" s="61">
        <f>B33+B34+B36+B35</f>
        <v>1351957</v>
      </c>
      <c r="C31" s="62">
        <f>C33+C34+C36+C35</f>
        <v>1603646</v>
      </c>
      <c r="D31" s="63">
        <f>C31/B31*100</f>
        <v>118.61664239321222</v>
      </c>
      <c r="E31" s="84"/>
    </row>
    <row r="32" spans="1:7" s="85" customFormat="1" ht="14.25" customHeight="1">
      <c r="A32" s="64" t="s">
        <v>56</v>
      </c>
      <c r="B32" s="65"/>
      <c r="C32" s="66"/>
      <c r="D32" s="67"/>
      <c r="E32" s="84"/>
    </row>
    <row r="33" spans="1:7" s="85" customFormat="1">
      <c r="A33" s="64" t="s">
        <v>57</v>
      </c>
      <c r="B33" s="48">
        <v>59910</v>
      </c>
      <c r="C33" s="49">
        <v>61062</v>
      </c>
      <c r="D33" s="50">
        <f>C33/B33*100</f>
        <v>101.92288432648972</v>
      </c>
      <c r="E33" s="84"/>
    </row>
    <row r="34" spans="1:7" s="85" customFormat="1">
      <c r="A34" s="68" t="s">
        <v>58</v>
      </c>
      <c r="B34" s="69"/>
      <c r="C34" s="70"/>
      <c r="D34" s="71"/>
      <c r="E34" s="84"/>
    </row>
    <row r="35" spans="1:7" s="85" customFormat="1">
      <c r="A35" s="72" t="s">
        <v>59</v>
      </c>
      <c r="B35" s="65">
        <v>269035</v>
      </c>
      <c r="C35" s="66">
        <v>312756</v>
      </c>
      <c r="D35" s="50">
        <f>C35/B35*100</f>
        <v>116.25104540301447</v>
      </c>
      <c r="E35" s="84"/>
    </row>
    <row r="36" spans="1:7" s="85" customFormat="1" ht="14.25" customHeight="1" thickBot="1">
      <c r="A36" s="73" t="s">
        <v>60</v>
      </c>
      <c r="B36" s="74">
        <v>1023012</v>
      </c>
      <c r="C36" s="143">
        <v>1229828</v>
      </c>
      <c r="D36" s="75">
        <f>C36/B36*100</f>
        <v>120.21638064851633</v>
      </c>
      <c r="E36" s="84"/>
    </row>
    <row r="37" spans="1:7" s="85" customFormat="1" ht="18.75" customHeight="1" thickTop="1" thickBot="1">
      <c r="A37" s="76" t="s">
        <v>61</v>
      </c>
      <c r="B37" s="77">
        <f>B11+B20+B31</f>
        <v>1446697</v>
      </c>
      <c r="C37" s="144">
        <f>C11+C20+C31</f>
        <v>1703856</v>
      </c>
      <c r="D37" s="78">
        <f>C37/B37*100</f>
        <v>117.77559502784618</v>
      </c>
      <c r="E37" s="84"/>
    </row>
    <row r="38" spans="1:7">
      <c r="A38" s="79"/>
    </row>
    <row r="39" spans="1:7">
      <c r="A39" s="80"/>
      <c r="B39" s="81"/>
      <c r="C39" s="81"/>
      <c r="D39" s="82"/>
      <c r="G39" s="83"/>
    </row>
    <row r="40" spans="1:7">
      <c r="C40" s="83"/>
    </row>
    <row r="41" spans="1:7">
      <c r="B41" s="83"/>
      <c r="C41" s="83"/>
    </row>
  </sheetData>
  <printOptions horizontalCentered="1"/>
  <pageMargins left="0.39370078740157483" right="0.39370078740157483" top="0" bottom="0" header="0" footer="0"/>
  <pageSetup paperSize="9" scale="85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7"/>
  <sheetViews>
    <sheetView topLeftCell="A13" workbookViewId="0">
      <selection activeCell="K33" sqref="K33"/>
    </sheetView>
  </sheetViews>
  <sheetFormatPr defaultRowHeight="12.75"/>
  <cols>
    <col min="1" max="1" width="9.140625" style="12"/>
    <col min="2" max="2" width="59.28515625" style="12" customWidth="1"/>
    <col min="3" max="3" width="18.85546875" style="12" hidden="1" customWidth="1"/>
    <col min="4" max="4" width="17.5703125" style="12" bestFit="1" customWidth="1"/>
    <col min="5" max="5" width="17.5703125" style="12" customWidth="1"/>
    <col min="6" max="6" width="15.28515625" style="12" customWidth="1"/>
    <col min="7" max="7" width="19.140625" style="12" customWidth="1"/>
    <col min="8" max="8" width="13.5703125" style="12" bestFit="1" customWidth="1"/>
    <col min="9" max="16384" width="9.140625" style="12"/>
  </cols>
  <sheetData>
    <row r="1" spans="1:10" ht="13.5" thickBot="1">
      <c r="C1" s="13"/>
      <c r="D1" s="13"/>
      <c r="E1" s="13"/>
      <c r="F1" s="6" t="s">
        <v>65</v>
      </c>
    </row>
    <row r="2" spans="1:10" ht="28.5" customHeight="1">
      <c r="A2" s="14"/>
      <c r="B2" s="15"/>
      <c r="C2" s="37" t="s">
        <v>66</v>
      </c>
      <c r="D2" s="7" t="s">
        <v>0</v>
      </c>
      <c r="E2" s="7" t="s">
        <v>3</v>
      </c>
      <c r="F2" s="8" t="s">
        <v>4</v>
      </c>
    </row>
    <row r="3" spans="1:10" ht="18" customHeight="1">
      <c r="A3" s="16" t="s">
        <v>9</v>
      </c>
      <c r="B3" s="17"/>
      <c r="C3" s="39" t="s">
        <v>1</v>
      </c>
      <c r="D3" s="9" t="s">
        <v>8</v>
      </c>
      <c r="E3" s="9" t="s">
        <v>2</v>
      </c>
      <c r="F3" s="40" t="s">
        <v>7</v>
      </c>
    </row>
    <row r="4" spans="1:10" ht="18.75" customHeight="1" thickBot="1">
      <c r="A4" s="18"/>
      <c r="B4" s="19"/>
      <c r="C4" s="42" t="s">
        <v>67</v>
      </c>
      <c r="D4" s="10" t="s">
        <v>1</v>
      </c>
      <c r="E4" s="10" t="s">
        <v>6</v>
      </c>
      <c r="F4" s="11" t="s">
        <v>5</v>
      </c>
    </row>
    <row r="5" spans="1:10">
      <c r="A5" s="20" t="s">
        <v>10</v>
      </c>
      <c r="B5" s="21"/>
      <c r="C5" s="22"/>
      <c r="D5" s="22"/>
      <c r="E5" s="22"/>
      <c r="F5" s="23"/>
    </row>
    <row r="6" spans="1:10" s="24" customFormat="1">
      <c r="A6" s="3" t="s">
        <v>11</v>
      </c>
      <c r="B6" s="92" t="s">
        <v>12</v>
      </c>
      <c r="C6" s="2" t="e">
        <f>C7+C8</f>
        <v>#REF!</v>
      </c>
      <c r="D6" s="1">
        <f>D7+D8</f>
        <v>3580</v>
      </c>
      <c r="E6" s="1">
        <f>E7+E8</f>
        <v>15411</v>
      </c>
      <c r="F6" s="124">
        <f>E6/D6*100</f>
        <v>430.4748603351955</v>
      </c>
    </row>
    <row r="7" spans="1:10" s="24" customFormat="1">
      <c r="A7" s="4"/>
      <c r="B7" s="136" t="s">
        <v>13</v>
      </c>
      <c r="C7" s="137" t="e">
        <f>#REF!</f>
        <v>#REF!</v>
      </c>
      <c r="D7" s="138">
        <v>3580</v>
      </c>
      <c r="E7" s="138">
        <v>6411</v>
      </c>
      <c r="F7" s="139">
        <f t="shared" ref="F7:F41" si="0">E7/D7*100</f>
        <v>179.07821229050279</v>
      </c>
    </row>
    <row r="8" spans="1:10" s="24" customFormat="1">
      <c r="A8" s="4"/>
      <c r="B8" s="25" t="s">
        <v>64</v>
      </c>
      <c r="C8" s="5"/>
      <c r="D8" s="93">
        <v>0</v>
      </c>
      <c r="E8" s="93">
        <v>9000</v>
      </c>
      <c r="F8" s="124"/>
    </row>
    <row r="9" spans="1:10" s="24" customFormat="1">
      <c r="A9" s="3" t="s">
        <v>14</v>
      </c>
      <c r="B9" s="92" t="s">
        <v>15</v>
      </c>
      <c r="C9" s="2" t="e">
        <f>C10+C11</f>
        <v>#REF!</v>
      </c>
      <c r="D9" s="1">
        <f>D10+D11</f>
        <v>127756</v>
      </c>
      <c r="E9" s="1">
        <f>E10+E11</f>
        <v>163332</v>
      </c>
      <c r="F9" s="124">
        <f t="shared" si="0"/>
        <v>127.84683302545477</v>
      </c>
    </row>
    <row r="10" spans="1:10" s="24" customFormat="1">
      <c r="A10" s="4"/>
      <c r="B10" s="136" t="s">
        <v>13</v>
      </c>
      <c r="C10" s="137" t="e">
        <f>#REF!</f>
        <v>#REF!</v>
      </c>
      <c r="D10" s="138">
        <v>56151</v>
      </c>
      <c r="E10" s="138">
        <v>51500</v>
      </c>
      <c r="F10" s="139">
        <f t="shared" si="0"/>
        <v>91.716977435842637</v>
      </c>
    </row>
    <row r="11" spans="1:10" s="24" customFormat="1">
      <c r="A11" s="4"/>
      <c r="B11" s="25" t="s">
        <v>64</v>
      </c>
      <c r="C11" s="5"/>
      <c r="D11" s="93">
        <v>71605</v>
      </c>
      <c r="E11" s="93">
        <v>111832</v>
      </c>
      <c r="F11" s="125">
        <f t="shared" si="0"/>
        <v>156.17903777669159</v>
      </c>
    </row>
    <row r="12" spans="1:10" s="24" customFormat="1">
      <c r="A12" s="3" t="s">
        <v>16</v>
      </c>
      <c r="B12" s="92" t="s">
        <v>17</v>
      </c>
      <c r="C12" s="2" t="e">
        <f>C13+C14</f>
        <v>#REF!</v>
      </c>
      <c r="D12" s="1">
        <f>D13+D14</f>
        <v>33705</v>
      </c>
      <c r="E12" s="1">
        <f>E13+E14</f>
        <v>48405</v>
      </c>
      <c r="F12" s="124">
        <f t="shared" si="0"/>
        <v>143.61370716510905</v>
      </c>
    </row>
    <row r="13" spans="1:10" s="24" customFormat="1">
      <c r="A13" s="4"/>
      <c r="B13" s="136" t="s">
        <v>13</v>
      </c>
      <c r="C13" s="137" t="e">
        <f>#REF!</f>
        <v>#REF!</v>
      </c>
      <c r="D13" s="138">
        <v>33705</v>
      </c>
      <c r="E13" s="138">
        <v>21805</v>
      </c>
      <c r="F13" s="139">
        <f t="shared" si="0"/>
        <v>64.693665628245071</v>
      </c>
    </row>
    <row r="14" spans="1:10" s="24" customFormat="1">
      <c r="A14" s="4"/>
      <c r="B14" s="25" t="s">
        <v>64</v>
      </c>
      <c r="C14" s="5"/>
      <c r="D14" s="93">
        <v>0</v>
      </c>
      <c r="E14" s="93">
        <v>26600</v>
      </c>
      <c r="F14" s="125"/>
    </row>
    <row r="15" spans="1:10" s="24" customFormat="1">
      <c r="A15" s="3" t="s">
        <v>18</v>
      </c>
      <c r="B15" s="92" t="s">
        <v>19</v>
      </c>
      <c r="C15" s="2" t="e">
        <f>C16+C17</f>
        <v>#REF!</v>
      </c>
      <c r="D15" s="1">
        <f>D16+D17</f>
        <v>295076</v>
      </c>
      <c r="E15" s="1">
        <f>E16+E17</f>
        <v>374102</v>
      </c>
      <c r="F15" s="124">
        <f t="shared" si="0"/>
        <v>126.78157491629275</v>
      </c>
    </row>
    <row r="16" spans="1:10" s="24" customFormat="1">
      <c r="A16" s="4"/>
      <c r="B16" s="136" t="s">
        <v>13</v>
      </c>
      <c r="C16" s="137" t="e">
        <f>#REF!</f>
        <v>#REF!</v>
      </c>
      <c r="D16" s="138">
        <v>181379</v>
      </c>
      <c r="E16" s="93">
        <v>171551</v>
      </c>
      <c r="F16" s="139">
        <f t="shared" si="0"/>
        <v>94.58151164136973</v>
      </c>
      <c r="G16" s="31"/>
      <c r="H16" s="31"/>
      <c r="I16" s="31"/>
      <c r="J16" s="31"/>
    </row>
    <row r="17" spans="1:9" s="24" customFormat="1">
      <c r="A17" s="4"/>
      <c r="B17" s="25" t="s">
        <v>64</v>
      </c>
      <c r="C17" s="5"/>
      <c r="D17" s="93">
        <v>113697</v>
      </c>
      <c r="E17" s="93">
        <v>202551</v>
      </c>
      <c r="F17" s="125">
        <f t="shared" si="0"/>
        <v>178.14981925644474</v>
      </c>
    </row>
    <row r="18" spans="1:9" s="24" customFormat="1">
      <c r="A18" s="3" t="s">
        <v>20</v>
      </c>
      <c r="B18" s="92" t="s">
        <v>21</v>
      </c>
      <c r="C18" s="2" t="e">
        <f>C19+C20</f>
        <v>#REF!</v>
      </c>
      <c r="D18" s="1">
        <f>D19+D20</f>
        <v>243193</v>
      </c>
      <c r="E18" s="1">
        <f>E19+E20</f>
        <v>186958</v>
      </c>
      <c r="F18" s="124">
        <f t="shared" si="0"/>
        <v>76.876390356630324</v>
      </c>
    </row>
    <row r="19" spans="1:9" s="24" customFormat="1">
      <c r="A19" s="4"/>
      <c r="B19" s="136" t="s">
        <v>13</v>
      </c>
      <c r="C19" s="137" t="e">
        <f>#REF!</f>
        <v>#REF!</v>
      </c>
      <c r="D19" s="138">
        <v>76507</v>
      </c>
      <c r="E19" s="138">
        <v>86478</v>
      </c>
      <c r="F19" s="139">
        <f t="shared" si="0"/>
        <v>113.03279438482754</v>
      </c>
      <c r="I19" s="26"/>
    </row>
    <row r="20" spans="1:9" s="24" customFormat="1">
      <c r="A20" s="4"/>
      <c r="B20" s="25" t="s">
        <v>64</v>
      </c>
      <c r="C20" s="5"/>
      <c r="D20" s="93">
        <v>166686</v>
      </c>
      <c r="E20" s="93">
        <v>100480</v>
      </c>
      <c r="F20" s="125">
        <f t="shared" si="0"/>
        <v>60.281007403141238</v>
      </c>
      <c r="I20" s="26"/>
    </row>
    <row r="21" spans="1:9" s="24" customFormat="1">
      <c r="A21" s="3" t="s">
        <v>22</v>
      </c>
      <c r="B21" s="92" t="s">
        <v>23</v>
      </c>
      <c r="C21" s="2" t="e">
        <f>C22+C23</f>
        <v>#REF!</v>
      </c>
      <c r="D21" s="1">
        <f>D22+D23</f>
        <v>32791</v>
      </c>
      <c r="E21" s="1">
        <f>E22+E23</f>
        <v>26975</v>
      </c>
      <c r="F21" s="124">
        <f t="shared" si="0"/>
        <v>82.263425940044527</v>
      </c>
      <c r="I21" s="26"/>
    </row>
    <row r="22" spans="1:9" s="24" customFormat="1">
      <c r="A22" s="4"/>
      <c r="B22" s="136" t="s">
        <v>13</v>
      </c>
      <c r="C22" s="137" t="e">
        <f>#REF!</f>
        <v>#REF!</v>
      </c>
      <c r="D22" s="138">
        <v>13191</v>
      </c>
      <c r="E22" s="138">
        <v>19525</v>
      </c>
      <c r="F22" s="139">
        <f t="shared" si="0"/>
        <v>148.01758774922297</v>
      </c>
      <c r="I22" s="27"/>
    </row>
    <row r="23" spans="1:9" s="24" customFormat="1">
      <c r="A23" s="4"/>
      <c r="B23" s="25" t="s">
        <v>64</v>
      </c>
      <c r="C23" s="5"/>
      <c r="D23" s="93">
        <v>19600</v>
      </c>
      <c r="E23" s="93">
        <v>7450</v>
      </c>
      <c r="F23" s="125">
        <f t="shared" si="0"/>
        <v>38.010204081632651</v>
      </c>
      <c r="I23" s="26"/>
    </row>
    <row r="24" spans="1:9" s="24" customFormat="1">
      <c r="A24" s="3" t="s">
        <v>24</v>
      </c>
      <c r="B24" s="92" t="s">
        <v>25</v>
      </c>
      <c r="C24" s="2" t="e">
        <f>C25+C26</f>
        <v>#REF!</v>
      </c>
      <c r="D24" s="1">
        <f>D25+D26</f>
        <v>10620</v>
      </c>
      <c r="E24" s="1">
        <f>E25+E26</f>
        <v>11740</v>
      </c>
      <c r="F24" s="124">
        <f t="shared" si="0"/>
        <v>110.54613935969869</v>
      </c>
      <c r="I24" s="26"/>
    </row>
    <row r="25" spans="1:9" s="24" customFormat="1">
      <c r="A25" s="4"/>
      <c r="B25" s="136" t="s">
        <v>13</v>
      </c>
      <c r="C25" s="137" t="e">
        <f>#REF!</f>
        <v>#REF!</v>
      </c>
      <c r="D25" s="138">
        <v>8620</v>
      </c>
      <c r="E25" s="138">
        <v>7740</v>
      </c>
      <c r="F25" s="139">
        <f t="shared" si="0"/>
        <v>89.791183294663568</v>
      </c>
    </row>
    <row r="26" spans="1:9" s="24" customFormat="1">
      <c r="A26" s="4"/>
      <c r="B26" s="25" t="s">
        <v>64</v>
      </c>
      <c r="C26" s="5"/>
      <c r="D26" s="93">
        <v>2000</v>
      </c>
      <c r="E26" s="93">
        <v>4000</v>
      </c>
      <c r="F26" s="125">
        <f t="shared" si="0"/>
        <v>200</v>
      </c>
      <c r="G26" s="31"/>
    </row>
    <row r="27" spans="1:9" s="24" customFormat="1">
      <c r="A27" s="3" t="s">
        <v>26</v>
      </c>
      <c r="B27" s="92" t="s">
        <v>27</v>
      </c>
      <c r="C27" s="2" t="e">
        <f>C28+C29</f>
        <v>#REF!</v>
      </c>
      <c r="D27" s="1">
        <f>D28+D29</f>
        <v>491736</v>
      </c>
      <c r="E27" s="1">
        <f>E28+E29</f>
        <v>659687</v>
      </c>
      <c r="F27" s="124">
        <f t="shared" si="0"/>
        <v>134.15470903086208</v>
      </c>
    </row>
    <row r="28" spans="1:9" s="24" customFormat="1">
      <c r="A28" s="4"/>
      <c r="B28" s="136" t="s">
        <v>13</v>
      </c>
      <c r="C28" s="137" t="e">
        <f>#REF!</f>
        <v>#REF!</v>
      </c>
      <c r="D28" s="138">
        <v>3036</v>
      </c>
      <c r="E28" s="138">
        <v>14100</v>
      </c>
      <c r="F28" s="139">
        <f t="shared" si="0"/>
        <v>464.42687747035575</v>
      </c>
    </row>
    <row r="29" spans="1:9" s="24" customFormat="1">
      <c r="A29" s="4"/>
      <c r="B29" s="25" t="s">
        <v>64</v>
      </c>
      <c r="C29" s="5"/>
      <c r="D29" s="93">
        <v>488700</v>
      </c>
      <c r="E29" s="93">
        <v>645587</v>
      </c>
      <c r="F29" s="125">
        <f t="shared" si="0"/>
        <v>132.10292613055043</v>
      </c>
    </row>
    <row r="30" spans="1:9" s="24" customFormat="1">
      <c r="A30" s="3" t="s">
        <v>28</v>
      </c>
      <c r="B30" s="92" t="s">
        <v>29</v>
      </c>
      <c r="C30" s="2" t="e">
        <f>C31+C32</f>
        <v>#REF!</v>
      </c>
      <c r="D30" s="1">
        <f>D31+D32</f>
        <v>307940</v>
      </c>
      <c r="E30" s="1">
        <f>E31+E32</f>
        <v>316966</v>
      </c>
      <c r="F30" s="124">
        <f t="shared" si="0"/>
        <v>102.9310904721699</v>
      </c>
    </row>
    <row r="31" spans="1:9" s="24" customFormat="1">
      <c r="A31" s="4"/>
      <c r="B31" s="136" t="s">
        <v>13</v>
      </c>
      <c r="C31" s="137" t="e">
        <f>#REF!</f>
        <v>#REF!</v>
      </c>
      <c r="D31" s="138">
        <v>286640</v>
      </c>
      <c r="E31" s="138">
        <v>269953</v>
      </c>
      <c r="F31" s="139">
        <f t="shared" si="0"/>
        <v>94.178411945297242</v>
      </c>
      <c r="G31" s="31"/>
      <c r="H31" s="26"/>
    </row>
    <row r="32" spans="1:9" s="24" customFormat="1">
      <c r="A32" s="4"/>
      <c r="B32" s="25" t="s">
        <v>64</v>
      </c>
      <c r="C32" s="5"/>
      <c r="D32" s="93">
        <v>21300</v>
      </c>
      <c r="E32" s="93">
        <v>47013</v>
      </c>
      <c r="F32" s="125">
        <f t="shared" si="0"/>
        <v>220.71830985915491</v>
      </c>
      <c r="G32" s="31"/>
      <c r="H32" s="26"/>
    </row>
    <row r="33" spans="1:10" s="24" customFormat="1">
      <c r="A33" s="3" t="s">
        <v>30</v>
      </c>
      <c r="B33" s="92" t="s">
        <v>31</v>
      </c>
      <c r="C33" s="2" t="e">
        <f>C34+C35</f>
        <v>#REF!</v>
      </c>
      <c r="D33" s="1">
        <f>D34+D35</f>
        <v>300</v>
      </c>
      <c r="E33" s="1">
        <f>E34+E35</f>
        <v>280</v>
      </c>
      <c r="F33" s="124">
        <f t="shared" si="0"/>
        <v>93.333333333333329</v>
      </c>
      <c r="G33" s="31"/>
      <c r="H33" s="94"/>
    </row>
    <row r="34" spans="1:10" s="24" customFormat="1">
      <c r="A34" s="4"/>
      <c r="B34" s="136" t="s">
        <v>13</v>
      </c>
      <c r="C34" s="137" t="e">
        <f>#REF!</f>
        <v>#REF!</v>
      </c>
      <c r="D34" s="138">
        <v>300</v>
      </c>
      <c r="E34" s="138">
        <v>280</v>
      </c>
      <c r="F34" s="139">
        <f t="shared" si="0"/>
        <v>93.333333333333329</v>
      </c>
      <c r="G34" s="31"/>
      <c r="H34" s="26"/>
    </row>
    <row r="35" spans="1:10" s="24" customFormat="1" ht="13.5" thickBot="1">
      <c r="A35" s="28"/>
      <c r="B35" s="95" t="s">
        <v>64</v>
      </c>
      <c r="C35" s="91"/>
      <c r="D35" s="96">
        <v>0</v>
      </c>
      <c r="E35" s="96">
        <v>0</v>
      </c>
      <c r="F35" s="126"/>
      <c r="G35" s="31"/>
      <c r="H35" s="26"/>
      <c r="I35" s="26"/>
      <c r="J35" s="26"/>
    </row>
    <row r="36" spans="1:10" s="24" customFormat="1" ht="16.5" thickTop="1">
      <c r="A36" s="97"/>
      <c r="B36" s="98" t="s">
        <v>32</v>
      </c>
      <c r="C36" s="99" t="e">
        <f t="shared" ref="C36:E37" si="1">C7+C10+C13+C16+C19+C22+C25+C28+C31+C34</f>
        <v>#REF!</v>
      </c>
      <c r="D36" s="100">
        <f t="shared" si="1"/>
        <v>663109</v>
      </c>
      <c r="E36" s="100">
        <f t="shared" si="1"/>
        <v>649343</v>
      </c>
      <c r="F36" s="127">
        <f t="shared" si="0"/>
        <v>97.924021540953305</v>
      </c>
      <c r="G36" s="101"/>
      <c r="H36" s="140"/>
      <c r="I36" s="26"/>
      <c r="J36" s="26"/>
    </row>
    <row r="37" spans="1:10" s="29" customFormat="1" ht="16.5" thickBot="1">
      <c r="A37" s="102"/>
      <c r="B37" s="103" t="s">
        <v>68</v>
      </c>
      <c r="C37" s="104">
        <f t="shared" si="1"/>
        <v>0</v>
      </c>
      <c r="D37" s="105">
        <f t="shared" si="1"/>
        <v>883588</v>
      </c>
      <c r="E37" s="105">
        <f t="shared" si="1"/>
        <v>1154513</v>
      </c>
      <c r="F37" s="128">
        <f t="shared" si="0"/>
        <v>130.66191482908326</v>
      </c>
      <c r="G37" s="106"/>
      <c r="H37" s="140"/>
      <c r="I37" s="141"/>
      <c r="J37" s="141"/>
    </row>
    <row r="38" spans="1:10" ht="17.25" thickTop="1" thickBot="1">
      <c r="A38" s="107" t="s">
        <v>33</v>
      </c>
      <c r="B38" s="108" t="s">
        <v>34</v>
      </c>
      <c r="C38" s="109" t="e">
        <f>SUM(C36:C37)</f>
        <v>#REF!</v>
      </c>
      <c r="D38" s="109">
        <f>SUM(D36:D37)</f>
        <v>1546697</v>
      </c>
      <c r="E38" s="145">
        <f>SUM(E36:E37)</f>
        <v>1803856</v>
      </c>
      <c r="F38" s="129">
        <f t="shared" si="0"/>
        <v>116.62633340596122</v>
      </c>
      <c r="G38" s="30"/>
      <c r="H38" s="140"/>
      <c r="I38" s="142"/>
      <c r="J38" s="142"/>
    </row>
    <row r="39" spans="1:10" ht="17.25" thickTop="1" thickBot="1">
      <c r="A39" s="131"/>
      <c r="B39" s="132" t="s">
        <v>62</v>
      </c>
      <c r="C39" s="133" t="e">
        <f>'[1]Příjmy    '!#REF!-Výdaje!C38</f>
        <v>#REF!</v>
      </c>
      <c r="D39" s="133">
        <f>'[1]Příjmy    '!C39-Výdaje!D38</f>
        <v>-100000</v>
      </c>
      <c r="E39" s="133">
        <f>'Příjmy    '!C37-Výdaje!E38</f>
        <v>-100000</v>
      </c>
      <c r="F39" s="134">
        <f t="shared" si="0"/>
        <v>100</v>
      </c>
      <c r="G39" s="110"/>
      <c r="H39" s="110"/>
    </row>
    <row r="40" spans="1:10" ht="16.5" thickTop="1">
      <c r="A40" s="111"/>
      <c r="B40" s="112" t="s">
        <v>63</v>
      </c>
      <c r="C40" s="113" t="e">
        <f>#REF!+#REF!+C41+C42</f>
        <v>#REF!</v>
      </c>
      <c r="D40" s="113">
        <f>D41</f>
        <v>100000</v>
      </c>
      <c r="E40" s="113">
        <v>100000</v>
      </c>
      <c r="F40" s="127">
        <f t="shared" si="0"/>
        <v>100</v>
      </c>
      <c r="G40" s="110"/>
      <c r="H40" s="110"/>
    </row>
    <row r="41" spans="1:10">
      <c r="A41" s="114"/>
      <c r="B41" s="115" t="s">
        <v>69</v>
      </c>
      <c r="C41" s="93"/>
      <c r="D41" s="93">
        <v>100000</v>
      </c>
      <c r="E41" s="93">
        <v>100000</v>
      </c>
      <c r="F41" s="125">
        <f t="shared" si="0"/>
        <v>100</v>
      </c>
      <c r="G41" s="116"/>
      <c r="H41" s="117"/>
    </row>
    <row r="42" spans="1:10" ht="15.75" thickBot="1">
      <c r="A42" s="118"/>
      <c r="B42" s="19" t="s">
        <v>70</v>
      </c>
      <c r="C42" s="119">
        <v>0</v>
      </c>
      <c r="D42" s="119"/>
      <c r="E42" s="119"/>
      <c r="F42" s="130"/>
      <c r="G42" s="117"/>
      <c r="H42" s="117"/>
    </row>
    <row r="44" spans="1:10">
      <c r="B44" s="120"/>
      <c r="C44" s="120"/>
      <c r="D44" s="121"/>
      <c r="E44" s="121"/>
      <c r="F44" s="122"/>
      <c r="G44" s="122"/>
    </row>
    <row r="45" spans="1:10" ht="15.75">
      <c r="B45" s="120"/>
      <c r="C45" s="120"/>
      <c r="D45" s="123"/>
      <c r="E45" s="123"/>
    </row>
    <row r="47" spans="1:10">
      <c r="C47" s="30"/>
      <c r="D47" s="30"/>
      <c r="E47" s="30"/>
    </row>
  </sheetData>
  <printOptions horizontalCentered="1"/>
  <pageMargins left="0.39370078740157483" right="0.39370078740157483" top="0" bottom="0" header="0" footer="0"/>
  <pageSetup paperSize="9" scale="85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Příjmy    </vt:lpstr>
      <vt:lpstr>Výdaje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</cp:lastModifiedBy>
  <cp:lastPrinted>2016-02-04T08:56:22Z</cp:lastPrinted>
  <dcterms:created xsi:type="dcterms:W3CDTF">2014-06-06T09:29:24Z</dcterms:created>
  <dcterms:modified xsi:type="dcterms:W3CDTF">2016-02-25T07:06:20Z</dcterms:modified>
</cp:coreProperties>
</file>